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S" sheetId="1" r:id="rId1"/>
    <sheet name="BS" sheetId="2" r:id="rId2"/>
    <sheet name="Equity" sheetId="3" r:id="rId3"/>
    <sheet name="CashFlow" sheetId="4" r:id="rId4"/>
    <sheet name="Note" sheetId="5" r:id="rId5"/>
  </sheets>
  <externalReferences>
    <externalReference r:id="rId8"/>
  </externalReferences>
  <definedNames/>
  <calcPr fullCalcOnLoad="1"/>
</workbook>
</file>

<file path=xl/sharedStrings.xml><?xml version="1.0" encoding="utf-8"?>
<sst xmlns="http://schemas.openxmlformats.org/spreadsheetml/2006/main" count="295" uniqueCount="227">
  <si>
    <t>Tanah Emas Corporation Berhad</t>
  </si>
  <si>
    <t>(298367-A)</t>
  </si>
  <si>
    <t>(Incorporated in Malaysia)</t>
  </si>
  <si>
    <t>Interim Report for the 2nd Quarter Ended 31 December 2004</t>
  </si>
  <si>
    <t>(The figures have not been audited)</t>
  </si>
  <si>
    <t xml:space="preserve">Condensed Consolidated Income Statements </t>
  </si>
  <si>
    <t>For the 2nd quarter ended 31 December 2004</t>
  </si>
  <si>
    <t>Individual Quarter</t>
  </si>
  <si>
    <t>Cumulative Quarter to date</t>
  </si>
  <si>
    <t>31 December</t>
  </si>
  <si>
    <t>2004</t>
  </si>
  <si>
    <t>2003</t>
  </si>
  <si>
    <t>RM'000</t>
  </si>
  <si>
    <t>(Restated)</t>
  </si>
  <si>
    <t>Revenue</t>
  </si>
  <si>
    <t>Operating expenses</t>
  </si>
  <si>
    <t>Other income</t>
  </si>
  <si>
    <t>Profit from operations</t>
  </si>
  <si>
    <t>Finance costs</t>
  </si>
  <si>
    <t>(Loss) / Profit before taxation</t>
  </si>
  <si>
    <t>Taxation</t>
  </si>
  <si>
    <t>(Loss) / profit after taxation</t>
  </si>
  <si>
    <t>Exceptional items</t>
  </si>
  <si>
    <t>Pre-acquisition profit</t>
  </si>
  <si>
    <t>Minority Interests</t>
  </si>
  <si>
    <t>(Loss) / profit attributable to shareholders</t>
  </si>
  <si>
    <t>(Loss) / earning per share (Sen)</t>
  </si>
  <si>
    <t>Basic</t>
  </si>
  <si>
    <t>Diluted</t>
  </si>
  <si>
    <t xml:space="preserve">The comparative figures for the preceding year corresponding Quarter and Period have been restated due to the </t>
  </si>
  <si>
    <t>change in accounting policy on amortisation of the Plantation Development Expenditure.</t>
  </si>
  <si>
    <t>Condensed Consolidated Balance Sheets As At 31 December 2004</t>
  </si>
  <si>
    <t>As at</t>
  </si>
  <si>
    <t>31-12-04</t>
  </si>
  <si>
    <t>30-06-04</t>
  </si>
  <si>
    <t>(Audited)</t>
  </si>
  <si>
    <t>ASSETS EMPLOYED:</t>
  </si>
  <si>
    <t>Property, plant and equipment</t>
  </si>
  <si>
    <t>Goodwill on consolidation</t>
  </si>
  <si>
    <t>Current assets</t>
  </si>
  <si>
    <t>Inventories</t>
  </si>
  <si>
    <t>Receivables</t>
  </si>
  <si>
    <t>Tax Recoverable</t>
  </si>
  <si>
    <t>Cash and cash equivalents</t>
  </si>
  <si>
    <t>Current liabilities</t>
  </si>
  <si>
    <t>Trade &amp; Other Creditors</t>
  </si>
  <si>
    <t>Overdraft &amp; Short Term Borrowings</t>
  </si>
  <si>
    <t>Provision for taxation</t>
  </si>
  <si>
    <t>Net current liabilities</t>
  </si>
  <si>
    <t>FINANCED BY:</t>
  </si>
  <si>
    <t>Share capital</t>
  </si>
  <si>
    <t>Reserves</t>
  </si>
  <si>
    <t>Shareholders' funds</t>
  </si>
  <si>
    <t>Minority interests</t>
  </si>
  <si>
    <t>Long term liabilities</t>
  </si>
  <si>
    <t>Borrowings</t>
  </si>
  <si>
    <t>ICULS</t>
  </si>
  <si>
    <t>Deferred taxation</t>
  </si>
  <si>
    <t>Net Tangible Assets Per Share (RM)</t>
  </si>
  <si>
    <t>The comparative figures for the last financial year have been restated due to the change in accounting</t>
  </si>
  <si>
    <t>on amortisation of the Plantation Development Expenditure.</t>
  </si>
  <si>
    <t>Condensed Consolidated Statement Of Changes In Equity</t>
  </si>
  <si>
    <t>Share</t>
  </si>
  <si>
    <t>Accumulated</t>
  </si>
  <si>
    <t>Total</t>
  </si>
  <si>
    <t>capital</t>
  </si>
  <si>
    <t>premium</t>
  </si>
  <si>
    <t>losses</t>
  </si>
  <si>
    <t>At 1 July 2004</t>
  </si>
  <si>
    <t>Prior year adjustment</t>
  </si>
  <si>
    <t>Restated balance</t>
  </si>
  <si>
    <t>Conversion of ICULS</t>
  </si>
  <si>
    <t>Pursuant to Special issue</t>
  </si>
  <si>
    <t>Restructuring expenses</t>
  </si>
  <si>
    <t>Profit Guarantee shortfall</t>
  </si>
  <si>
    <t>Net loss for the period</t>
  </si>
  <si>
    <t>At 31 December 2004</t>
  </si>
  <si>
    <t>For the quarter ended 31 December 2003</t>
  </si>
  <si>
    <t>At 1 July 2003</t>
  </si>
  <si>
    <t>Restated Balance</t>
  </si>
  <si>
    <t>Pursuant to Employees' Share</t>
  </si>
  <si>
    <t xml:space="preserve">     Option Scheme (ESOS)</t>
  </si>
  <si>
    <t>Net profit for the period</t>
  </si>
  <si>
    <t>At 31 December 2003</t>
  </si>
  <si>
    <t xml:space="preserve">Condensed Consolidated Cash Flow Statement </t>
  </si>
  <si>
    <t>CASH FLOW FROM OPERATING ACTIVITIES</t>
  </si>
  <si>
    <t>Profit before taxation</t>
  </si>
  <si>
    <t>Adjustments for non-cash items</t>
  </si>
  <si>
    <t>Operating profit before working capital changes</t>
  </si>
  <si>
    <t>Working capital changes</t>
  </si>
  <si>
    <t>Net change in current assets</t>
  </si>
  <si>
    <t>Net change in current liabilities</t>
  </si>
  <si>
    <t>Cash generated from / (used in) operations</t>
  </si>
  <si>
    <t>Tax paid</t>
  </si>
  <si>
    <t>Net cash generated from / (used in) operating activities</t>
  </si>
  <si>
    <t>CASH FLOW FROM INVESTING ACTIVITIES</t>
  </si>
  <si>
    <t>Purchase of subsidiaries, net of cash acquired</t>
  </si>
  <si>
    <t>Purchase of property, plant and equipment</t>
  </si>
  <si>
    <t>Net cash used in investing activities</t>
  </si>
  <si>
    <t>CASH FLOW FROM FINANCING ACTIVITIES</t>
  </si>
  <si>
    <t>Proceeds from shares issued</t>
  </si>
  <si>
    <t>Proceeds from bank borrowings</t>
  </si>
  <si>
    <t>Net cash generated from financing activities</t>
  </si>
  <si>
    <t>Net (decrease) / increase in cash and cash equivalents</t>
  </si>
  <si>
    <t>Cash and cash equivalents as at beginning of the year</t>
  </si>
  <si>
    <t>Cash and cash equivalents as at end of the quarter</t>
  </si>
  <si>
    <t>Cash and cash equivalents comprise:</t>
  </si>
  <si>
    <t>Cash and bank balance</t>
  </si>
  <si>
    <t>Bank overdraft</t>
  </si>
  <si>
    <t>Notes To The Quarterly Report - 31 December 2004</t>
  </si>
  <si>
    <t>A.</t>
  </si>
  <si>
    <t>MASB 26 - Paragraph 16</t>
  </si>
  <si>
    <t>A1.</t>
  </si>
  <si>
    <t>Accounting Policies</t>
  </si>
  <si>
    <t>Prior Year Adjustments</t>
  </si>
  <si>
    <t>Effect on Accumulated Losses</t>
  </si>
  <si>
    <t>At 1 July, as previously reported</t>
  </si>
  <si>
    <t>Effects of non-amortisation of PDE</t>
  </si>
  <si>
    <t>At 1 July, as restated balance</t>
  </si>
  <si>
    <t>Effects on net profit/(loss) for the 2nd Quarter:</t>
  </si>
  <si>
    <t>Net loss before change in</t>
  </si>
  <si>
    <t xml:space="preserve">  accounting policy</t>
  </si>
  <si>
    <t>Net (loss)/profit for the current period</t>
  </si>
  <si>
    <t>30 September</t>
  </si>
  <si>
    <t>Effects on net profit/(loss) for the 1st Quarter:</t>
  </si>
  <si>
    <t>Net (loss)/profit before change in</t>
  </si>
  <si>
    <t>Net profit for the current period</t>
  </si>
  <si>
    <t>A2.</t>
  </si>
  <si>
    <t>Disclosure of audit report qualification and status of matters raised</t>
  </si>
  <si>
    <t>A3.</t>
  </si>
  <si>
    <t>Seasonal or Cyclical Phases</t>
  </si>
  <si>
    <t>A4.</t>
  </si>
  <si>
    <t>Unusual items affecting assets, liabilities, equity, net income, or cash flow</t>
  </si>
  <si>
    <t>A5.</t>
  </si>
  <si>
    <t xml:space="preserve">Material changes in estimates </t>
  </si>
  <si>
    <t>A6.</t>
  </si>
  <si>
    <t>Issuances, Cancellations, Repurchases, Resale and Repayments of Debt and Equity Securities</t>
  </si>
  <si>
    <t>(i)</t>
  </si>
  <si>
    <t>2001/2006 2% Irredeemable Convertible Unsecured Loan Stocks ("ICULS") at nominal value</t>
  </si>
  <si>
    <t>of RM1.00 each</t>
  </si>
  <si>
    <t>As at 1 July 2004</t>
  </si>
  <si>
    <t>Converted into Ordinary Shares of RM1.00each in December 2004</t>
  </si>
  <si>
    <t>As at 31 December 2004</t>
  </si>
  <si>
    <t>Accumulated Amortisation:</t>
  </si>
  <si>
    <t>Amortisation for the period</t>
  </si>
  <si>
    <t>Net ICULS</t>
  </si>
  <si>
    <t>(ii)</t>
  </si>
  <si>
    <t>Ordinary Share Capital</t>
  </si>
  <si>
    <t>Issued in December pursuant to the conversion of 10,023,524 ICULS</t>
  </si>
  <si>
    <t xml:space="preserve">  into Ordinary Shares of RM1.00 each</t>
  </si>
  <si>
    <t>A7.</t>
  </si>
  <si>
    <t>Dividends paid</t>
  </si>
  <si>
    <t>There was no dividend paid during the financial period.</t>
  </si>
  <si>
    <t>A8.</t>
  </si>
  <si>
    <t>Segment Information</t>
  </si>
  <si>
    <t>6 months ended 31 December 2004</t>
  </si>
  <si>
    <t>Profit / (Loss) before taxation</t>
  </si>
  <si>
    <t>Plantation</t>
  </si>
  <si>
    <t>Timber</t>
  </si>
  <si>
    <t>Manufacturing</t>
  </si>
  <si>
    <t>Investment holding</t>
  </si>
  <si>
    <t>A9.</t>
  </si>
  <si>
    <t>Valuation of Property, Plant or Equipment</t>
  </si>
  <si>
    <t>A10.</t>
  </si>
  <si>
    <t>Material events subsequent to the end of the interim period</t>
  </si>
  <si>
    <t>A11.</t>
  </si>
  <si>
    <t>Changes in the composition of the Group</t>
  </si>
  <si>
    <t>A12.</t>
  </si>
  <si>
    <t xml:space="preserve">Changes in contingent liabilities or contingent assets </t>
  </si>
  <si>
    <t>A13.</t>
  </si>
  <si>
    <t>Capital commitments</t>
  </si>
  <si>
    <t>Capital expenditure approved and contracted for :</t>
  </si>
  <si>
    <t>~  Plant and Machinery</t>
  </si>
  <si>
    <t>B.</t>
  </si>
  <si>
    <t>BMSB Listing Requirements (Part A of Appendix 9B)</t>
  </si>
  <si>
    <t>B1.</t>
  </si>
  <si>
    <t>Review of Performance</t>
  </si>
  <si>
    <t>B2.</t>
  </si>
  <si>
    <t>Material changes in profit before taxation for the quarter as compared with the immediate preceding quarter</t>
  </si>
  <si>
    <t>B3.</t>
  </si>
  <si>
    <t>Prospects</t>
  </si>
  <si>
    <t>B4.</t>
  </si>
  <si>
    <t>Variance of actual profit from forecast profit</t>
  </si>
  <si>
    <t>B5.</t>
  </si>
  <si>
    <t>Current Quarter</t>
  </si>
  <si>
    <t>Year to date</t>
  </si>
  <si>
    <t>Current taxation - Malaysia</t>
  </si>
  <si>
    <t>Transfer (from)/to deferred taxation</t>
  </si>
  <si>
    <t>B6.</t>
  </si>
  <si>
    <t>Unquoted Investments and Properties</t>
  </si>
  <si>
    <t>B7.</t>
  </si>
  <si>
    <t>Quoted Investments</t>
  </si>
  <si>
    <t>B8.</t>
  </si>
  <si>
    <t>Status of Corporate Proposals Announced</t>
  </si>
  <si>
    <t>B9.</t>
  </si>
  <si>
    <t>Group Borrowings</t>
  </si>
  <si>
    <t>The total Group borrowings and debt securities as at 31 December 2004 were as follows:-</t>
  </si>
  <si>
    <t>Secured</t>
  </si>
  <si>
    <t>Unsecured</t>
  </si>
  <si>
    <t>Long term bank borrowings</t>
  </si>
  <si>
    <t>Overdraft</t>
  </si>
  <si>
    <t>Short term bank borrowings</t>
  </si>
  <si>
    <t>B10.</t>
  </si>
  <si>
    <t>Off-Balance Sheet Financial Instruments</t>
  </si>
  <si>
    <t>B11.</t>
  </si>
  <si>
    <t>Material Litigation</t>
  </si>
  <si>
    <t>B12.</t>
  </si>
  <si>
    <t>Dividend</t>
  </si>
  <si>
    <t>B13.</t>
  </si>
  <si>
    <t>Earnings per Share</t>
  </si>
  <si>
    <t>Basic earnings per share</t>
  </si>
  <si>
    <t>Weighted average number of shares in issue</t>
  </si>
  <si>
    <t>Basic loss per share (SEN)</t>
  </si>
  <si>
    <t>b)</t>
  </si>
  <si>
    <t>Diluted earnings per share</t>
  </si>
  <si>
    <t>Assumed exercise of Employees' share option scheme</t>
  </si>
  <si>
    <t>at beginning of the period</t>
  </si>
  <si>
    <t>Adjusted weighted average number of ordinary shares</t>
  </si>
  <si>
    <t>in issue and issuable</t>
  </si>
  <si>
    <t>Fully diluted earnings per share (SEN)</t>
  </si>
  <si>
    <t>B14.</t>
  </si>
  <si>
    <t>Authorisation for issue of interim financial statements</t>
  </si>
  <si>
    <t>Kuala Lumpur</t>
  </si>
  <si>
    <t>On behalf of the Board</t>
  </si>
  <si>
    <t>25 February 2005</t>
  </si>
  <si>
    <t>Yap Kiew</t>
  </si>
  <si>
    <t>Managing Director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</si>
</sst>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quot;-    &quot;"/>
    <numFmt numFmtId="165" formatCode="d\-mmm\-yyyy"/>
    <numFmt numFmtId="166" formatCode="#,##0_);[Red]\(#,##0\);&quot;-     &quot;"/>
    <numFmt numFmtId="167" formatCode="#,##0_);\(#,##0\);&quot;   -    &quot;"/>
    <numFmt numFmtId="168" formatCode="#,##0_);[Red]\(#,##0_);&quot;-     &quot;"/>
    <numFmt numFmtId="169" formatCode="#,##0_);[Red]\(#,##0\);\-\ \ \ \ \ \ \ \ \ "/>
    <numFmt numFmtId="170" formatCode="#,##0.00_);\(#,##0.00\);&quot;-    &quot;"/>
  </numFmts>
  <fonts count="27">
    <font>
      <sz val="10"/>
      <name val="Arial"/>
      <family val="0"/>
    </font>
    <font>
      <b/>
      <sz val="11"/>
      <name val="Garamond"/>
      <family val="1"/>
    </font>
    <font>
      <sz val="14"/>
      <name val="Times New Roman"/>
      <family val="1"/>
    </font>
    <font>
      <b/>
      <sz val="14"/>
      <name val="Times New Roman"/>
      <family val="1"/>
    </font>
    <font>
      <b/>
      <sz val="10"/>
      <name val="Times New Roman"/>
      <family val="1"/>
    </font>
    <font>
      <sz val="12"/>
      <name val="Times New Roman"/>
      <family val="1"/>
    </font>
    <font>
      <sz val="12"/>
      <name val="Arial"/>
      <family val="2"/>
    </font>
    <font>
      <b/>
      <sz val="12"/>
      <name val="Arial"/>
      <family val="2"/>
    </font>
    <font>
      <b/>
      <sz val="12"/>
      <name val="Times New Roman"/>
      <family val="1"/>
    </font>
    <font>
      <sz val="11"/>
      <name val="Times New Roman"/>
      <family val="1"/>
    </font>
    <font>
      <b/>
      <sz val="11"/>
      <name val="Times New Roman"/>
      <family val="1"/>
    </font>
    <font>
      <sz val="9"/>
      <name val="Times New Roman"/>
      <family val="1"/>
    </font>
    <font>
      <b/>
      <sz val="9"/>
      <name val="Times New Roman"/>
      <family val="1"/>
    </font>
    <font>
      <sz val="10"/>
      <name val="Times New Roman"/>
      <family val="1"/>
    </font>
    <font>
      <u val="double"/>
      <sz val="11"/>
      <name val="Times New Roman"/>
      <family val="1"/>
    </font>
    <font>
      <b/>
      <u val="single"/>
      <sz val="12"/>
      <name val="Times New Roman"/>
      <family val="1"/>
    </font>
    <font>
      <sz val="11"/>
      <name val="Garamond"/>
      <family val="1"/>
    </font>
    <font>
      <sz val="11"/>
      <color indexed="8"/>
      <name val="Times New Roman"/>
      <family val="1"/>
    </font>
    <font>
      <sz val="12"/>
      <color indexed="8"/>
      <name val="Times New Roman"/>
      <family val="1"/>
    </font>
    <font>
      <u val="single"/>
      <sz val="12"/>
      <color indexed="8"/>
      <name val="Times New Roman"/>
      <family val="1"/>
    </font>
    <font>
      <b/>
      <i/>
      <sz val="12"/>
      <color indexed="8"/>
      <name val="Times New Roman"/>
      <family val="1"/>
    </font>
    <font>
      <b/>
      <u val="single"/>
      <sz val="11"/>
      <name val="Times New Roman"/>
      <family val="1"/>
    </font>
    <font>
      <b/>
      <i/>
      <sz val="11"/>
      <name val="Times New Roman"/>
      <family val="1"/>
    </font>
    <font>
      <sz val="11"/>
      <color indexed="10"/>
      <name val="Times New Roman"/>
      <family val="1"/>
    </font>
    <font>
      <b/>
      <sz val="11"/>
      <color indexed="10"/>
      <name val="Times New Roman"/>
      <family val="1"/>
    </font>
    <font>
      <i/>
      <sz val="11"/>
      <name val="Times New Roman"/>
      <family val="1"/>
    </font>
    <font>
      <sz val="8"/>
      <name val="Arial"/>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2" fillId="0" borderId="0" xfId="0" applyFont="1" applyAlignment="1">
      <alignment/>
    </xf>
    <xf numFmtId="164" fontId="3" fillId="0" borderId="0" xfId="0" applyNumberFormat="1" applyFont="1" applyAlignment="1">
      <alignment/>
    </xf>
    <xf numFmtId="164" fontId="2" fillId="0" borderId="0" xfId="0" applyNumberFormat="1" applyFont="1" applyAlignment="1">
      <alignment/>
    </xf>
    <xf numFmtId="164" fontId="4" fillId="0" borderId="0" xfId="0" applyNumberFormat="1" applyFont="1" applyAlignment="1">
      <alignment/>
    </xf>
    <xf numFmtId="164" fontId="2" fillId="0" borderId="0" xfId="0" applyNumberFormat="1" applyFont="1" applyAlignment="1">
      <alignment horizontal="center"/>
    </xf>
    <xf numFmtId="164" fontId="2" fillId="0" borderId="0" xfId="0" applyNumberFormat="1" applyFont="1" applyFill="1" applyAlignment="1">
      <alignment/>
    </xf>
    <xf numFmtId="0" fontId="2" fillId="0" borderId="0" xfId="0" applyFont="1" applyFill="1" applyAlignment="1">
      <alignment/>
    </xf>
    <xf numFmtId="0" fontId="5" fillId="0" borderId="0" xfId="0" applyFont="1" applyAlignment="1">
      <alignment/>
    </xf>
    <xf numFmtId="164" fontId="6"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horizontal="center"/>
    </xf>
    <xf numFmtId="164" fontId="5" fillId="0" borderId="0" xfId="0" applyNumberFormat="1" applyFont="1" applyFill="1" applyAlignment="1">
      <alignment/>
    </xf>
    <xf numFmtId="0" fontId="5" fillId="0" borderId="0" xfId="0" applyFont="1" applyFill="1" applyAlignment="1">
      <alignment/>
    </xf>
    <xf numFmtId="164" fontId="7" fillId="0" borderId="0" xfId="0" applyNumberFormat="1" applyFont="1" applyAlignment="1">
      <alignment/>
    </xf>
    <xf numFmtId="164" fontId="0" fillId="0" borderId="0" xfId="0" applyNumberFormat="1" applyFont="1" applyAlignment="1">
      <alignment/>
    </xf>
    <xf numFmtId="164" fontId="8" fillId="0" borderId="0" xfId="0" applyNumberFormat="1" applyFont="1" applyAlignment="1">
      <alignment/>
    </xf>
    <xf numFmtId="0" fontId="5" fillId="0" borderId="0" xfId="0" applyFont="1" applyBorder="1" applyAlignment="1">
      <alignment/>
    </xf>
    <xf numFmtId="0" fontId="9" fillId="0" borderId="0" xfId="0" applyFont="1" applyAlignment="1">
      <alignment/>
    </xf>
    <xf numFmtId="164" fontId="9" fillId="0" borderId="0" xfId="0" applyNumberFormat="1" applyFont="1" applyAlignment="1">
      <alignment/>
    </xf>
    <xf numFmtId="164" fontId="9"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Border="1" applyAlignment="1">
      <alignment horizontal="center"/>
    </xf>
    <xf numFmtId="164" fontId="10" fillId="0" borderId="0" xfId="0" applyNumberFormat="1" applyFont="1" applyFill="1" applyAlignment="1">
      <alignment horizontal="centerContinuous"/>
    </xf>
    <xf numFmtId="0" fontId="9" fillId="0" borderId="0" xfId="0" applyFont="1" applyFill="1" applyAlignment="1">
      <alignment horizontal="centerContinuous"/>
    </xf>
    <xf numFmtId="164" fontId="10" fillId="0" borderId="0" xfId="0" applyNumberFormat="1" applyFont="1" applyFill="1" applyAlignment="1" quotePrefix="1">
      <alignment horizontal="centerContinuous"/>
    </xf>
    <xf numFmtId="0" fontId="10" fillId="0" borderId="0" xfId="0" applyFont="1" applyFill="1" applyAlignment="1">
      <alignment horizontal="centerContinuous"/>
    </xf>
    <xf numFmtId="0" fontId="10" fillId="0" borderId="0" xfId="0" applyFont="1" applyAlignment="1">
      <alignment horizontal="center"/>
    </xf>
    <xf numFmtId="164" fontId="9" fillId="0" borderId="0" xfId="0" applyNumberFormat="1" applyFont="1" applyFill="1" applyBorder="1" applyAlignment="1">
      <alignment horizontal="center"/>
    </xf>
    <xf numFmtId="165" fontId="10" fillId="0" borderId="0" xfId="0" applyNumberFormat="1" applyFont="1" applyFill="1" applyAlignment="1" quotePrefix="1">
      <alignment horizontal="center"/>
    </xf>
    <xf numFmtId="165" fontId="10" fillId="0" borderId="0" xfId="0" applyNumberFormat="1" applyFont="1" applyFill="1" applyAlignment="1">
      <alignment horizontal="center"/>
    </xf>
    <xf numFmtId="165" fontId="9" fillId="0" borderId="0" xfId="0" applyNumberFormat="1" applyFont="1" applyFill="1" applyBorder="1" applyAlignment="1">
      <alignment horizontal="center"/>
    </xf>
    <xf numFmtId="0" fontId="9" fillId="0" borderId="0" xfId="0" applyFont="1" applyFill="1" applyAlignment="1">
      <alignment/>
    </xf>
    <xf numFmtId="164" fontId="9" fillId="0" borderId="0" xfId="0" applyNumberFormat="1" applyFont="1" applyAlignment="1">
      <alignment horizontal="center"/>
    </xf>
    <xf numFmtId="0" fontId="11" fillId="0" borderId="0" xfId="0" applyFont="1" applyAlignment="1">
      <alignment/>
    </xf>
    <xf numFmtId="164" fontId="11" fillId="0" borderId="0" xfId="0" applyNumberFormat="1" applyFont="1" applyAlignment="1">
      <alignment/>
    </xf>
    <xf numFmtId="0" fontId="11" fillId="0" borderId="0" xfId="0" applyFont="1" applyFill="1" applyAlignment="1">
      <alignment/>
    </xf>
    <xf numFmtId="166" fontId="11" fillId="0" borderId="0" xfId="0" applyNumberFormat="1" applyFont="1" applyFill="1" applyAlignment="1">
      <alignment/>
    </xf>
    <xf numFmtId="0" fontId="12" fillId="0" borderId="0" xfId="0" applyFont="1" applyFill="1" applyAlignment="1">
      <alignment horizontal="center"/>
    </xf>
    <xf numFmtId="166" fontId="11" fillId="0" borderId="0" xfId="0" applyNumberFormat="1" applyFont="1" applyAlignment="1">
      <alignment/>
    </xf>
    <xf numFmtId="0" fontId="11" fillId="0" borderId="0" xfId="0" applyFont="1" applyBorder="1" applyAlignment="1">
      <alignment/>
    </xf>
    <xf numFmtId="167" fontId="9" fillId="0" borderId="0" xfId="0" applyNumberFormat="1" applyFont="1" applyFill="1" applyBorder="1" applyAlignment="1">
      <alignment/>
    </xf>
    <xf numFmtId="167" fontId="9" fillId="0" borderId="0" xfId="0" applyNumberFormat="1" applyFont="1" applyBorder="1" applyAlignment="1">
      <alignment/>
    </xf>
    <xf numFmtId="167" fontId="9" fillId="0" borderId="0" xfId="0" applyNumberFormat="1" applyFont="1" applyFill="1" applyAlignment="1">
      <alignment/>
    </xf>
    <xf numFmtId="167" fontId="9" fillId="0" borderId="0" xfId="0" applyNumberFormat="1" applyFont="1" applyAlignment="1">
      <alignment/>
    </xf>
    <xf numFmtId="167" fontId="9" fillId="0" borderId="1" xfId="0" applyNumberFormat="1" applyFont="1" applyFill="1" applyBorder="1" applyAlignment="1">
      <alignment/>
    </xf>
    <xf numFmtId="167" fontId="9" fillId="0" borderId="1" xfId="0" applyNumberFormat="1" applyFont="1" applyBorder="1" applyAlignment="1">
      <alignment/>
    </xf>
    <xf numFmtId="167" fontId="9" fillId="0" borderId="2" xfId="0" applyNumberFormat="1" applyFont="1" applyFill="1" applyBorder="1" applyAlignment="1">
      <alignment/>
    </xf>
    <xf numFmtId="164" fontId="9" fillId="0" borderId="0" xfId="0" applyNumberFormat="1" applyFont="1" applyBorder="1" applyAlignment="1">
      <alignment horizontal="center"/>
    </xf>
    <xf numFmtId="0" fontId="9" fillId="0" borderId="0" xfId="0" applyFont="1" applyBorder="1" applyAlignment="1">
      <alignment/>
    </xf>
    <xf numFmtId="40" fontId="9" fillId="0" borderId="2" xfId="0" applyNumberFormat="1" applyFont="1" applyFill="1" applyBorder="1" applyAlignment="1">
      <alignment horizontal="right"/>
    </xf>
    <xf numFmtId="40" fontId="9" fillId="0" borderId="0" xfId="0" applyNumberFormat="1" applyFont="1" applyFill="1" applyBorder="1" applyAlignment="1">
      <alignment horizontal="right"/>
    </xf>
    <xf numFmtId="0" fontId="9" fillId="0" borderId="0" xfId="19" applyFont="1" applyBorder="1" applyAlignment="1" applyProtection="1">
      <alignment horizontal="left"/>
      <protection/>
    </xf>
    <xf numFmtId="0" fontId="9" fillId="0" borderId="0" xfId="19" applyFont="1" applyBorder="1" applyAlignment="1" applyProtection="1">
      <alignment horizontal="center"/>
      <protection/>
    </xf>
    <xf numFmtId="0" fontId="9" fillId="0" borderId="0" xfId="19" applyFont="1" applyBorder="1" applyProtection="1">
      <alignment/>
      <protection/>
    </xf>
    <xf numFmtId="0" fontId="9" fillId="0" borderId="0" xfId="19" applyFont="1" applyFill="1" applyBorder="1" applyProtection="1">
      <alignment/>
      <protection/>
    </xf>
    <xf numFmtId="166" fontId="5" fillId="0" borderId="0" xfId="0" applyNumberFormat="1" applyFont="1" applyBorder="1" applyAlignment="1">
      <alignment/>
    </xf>
    <xf numFmtId="167" fontId="5" fillId="0" borderId="0" xfId="0" applyNumberFormat="1" applyFont="1" applyFill="1" applyBorder="1" applyAlignment="1">
      <alignment/>
    </xf>
    <xf numFmtId="167" fontId="5" fillId="0" borderId="0" xfId="0" applyNumberFormat="1" applyFont="1" applyAlignment="1">
      <alignment/>
    </xf>
    <xf numFmtId="167" fontId="5" fillId="0" borderId="0" xfId="0" applyNumberFormat="1" applyFont="1" applyBorder="1" applyAlignment="1">
      <alignment/>
    </xf>
    <xf numFmtId="164" fontId="13" fillId="0" borderId="0" xfId="0" applyNumberFormat="1" applyFont="1" applyAlignment="1">
      <alignment/>
    </xf>
    <xf numFmtId="164" fontId="10" fillId="0" borderId="0" xfId="0" applyNumberFormat="1" applyFont="1" applyAlignment="1">
      <alignment/>
    </xf>
    <xf numFmtId="164" fontId="9" fillId="0" borderId="0" xfId="0" applyNumberFormat="1" applyFont="1" applyFill="1" applyAlignment="1">
      <alignment/>
    </xf>
    <xf numFmtId="164" fontId="10" fillId="0" borderId="0" xfId="0" applyNumberFormat="1" applyFont="1" applyFill="1" applyAlignment="1">
      <alignment horizontal="center"/>
    </xf>
    <xf numFmtId="0" fontId="9" fillId="0" borderId="0" xfId="0" applyFont="1" applyAlignment="1">
      <alignment/>
    </xf>
    <xf numFmtId="164" fontId="9" fillId="0" borderId="0" xfId="0" applyNumberFormat="1" applyFont="1" applyAlignment="1">
      <alignment/>
    </xf>
    <xf numFmtId="164" fontId="12" fillId="0" borderId="0" xfId="0" applyNumberFormat="1" applyFont="1" applyAlignment="1">
      <alignment horizontal="center"/>
    </xf>
    <xf numFmtId="166" fontId="9" fillId="0" borderId="0" xfId="0" applyNumberFormat="1" applyFont="1" applyAlignment="1">
      <alignment/>
    </xf>
    <xf numFmtId="168" fontId="9" fillId="0" borderId="0" xfId="0" applyNumberFormat="1" applyFont="1" applyAlignment="1">
      <alignment horizontal="center"/>
    </xf>
    <xf numFmtId="166" fontId="9" fillId="0" borderId="0" xfId="0" applyNumberFormat="1" applyFont="1" applyBorder="1" applyAlignment="1">
      <alignment/>
    </xf>
    <xf numFmtId="167" fontId="9" fillId="0" borderId="3" xfId="0" applyNumberFormat="1" applyFont="1" applyFill="1" applyBorder="1" applyAlignment="1">
      <alignment/>
    </xf>
    <xf numFmtId="167" fontId="9" fillId="0" borderId="3" xfId="0" applyNumberFormat="1" applyFont="1" applyBorder="1" applyAlignment="1">
      <alignment/>
    </xf>
    <xf numFmtId="167" fontId="9" fillId="0" borderId="4" xfId="0" applyNumberFormat="1" applyFont="1" applyFill="1" applyBorder="1" applyAlignment="1">
      <alignment/>
    </xf>
    <xf numFmtId="167" fontId="9" fillId="0" borderId="4" xfId="0" applyNumberFormat="1" applyFont="1" applyBorder="1" applyAlignment="1">
      <alignment/>
    </xf>
    <xf numFmtId="164" fontId="9" fillId="0" borderId="0" xfId="0" applyNumberFormat="1" applyFont="1" applyAlignment="1">
      <alignment horizontal="left"/>
    </xf>
    <xf numFmtId="167" fontId="9" fillId="0" borderId="5" xfId="0" applyNumberFormat="1" applyFont="1" applyFill="1" applyBorder="1" applyAlignment="1">
      <alignment/>
    </xf>
    <xf numFmtId="167" fontId="9" fillId="0" borderId="6" xfId="0" applyNumberFormat="1" applyFont="1" applyBorder="1" applyAlignment="1">
      <alignment/>
    </xf>
    <xf numFmtId="167" fontId="9" fillId="0" borderId="5" xfId="0" applyNumberFormat="1" applyFont="1" applyBorder="1" applyAlignment="1">
      <alignment/>
    </xf>
    <xf numFmtId="166" fontId="9" fillId="0" borderId="1" xfId="0" applyNumberFormat="1" applyFont="1" applyBorder="1" applyAlignment="1">
      <alignment/>
    </xf>
    <xf numFmtId="166" fontId="9" fillId="0" borderId="2" xfId="0" applyNumberFormat="1" applyFont="1" applyBorder="1" applyAlignment="1">
      <alignment/>
    </xf>
    <xf numFmtId="0" fontId="9" fillId="0" borderId="3" xfId="0" applyFont="1" applyFill="1" applyBorder="1" applyAlignment="1">
      <alignment/>
    </xf>
    <xf numFmtId="166" fontId="9" fillId="0" borderId="3" xfId="0" applyNumberFormat="1" applyFont="1" applyBorder="1" applyAlignment="1">
      <alignment/>
    </xf>
    <xf numFmtId="0" fontId="9" fillId="0" borderId="4" xfId="0" applyFont="1" applyFill="1" applyBorder="1" applyAlignment="1">
      <alignment/>
    </xf>
    <xf numFmtId="166" fontId="9" fillId="0" borderId="4" xfId="0" applyNumberFormat="1" applyFont="1" applyBorder="1" applyAlignment="1">
      <alignment/>
    </xf>
    <xf numFmtId="166" fontId="9" fillId="0" borderId="0" xfId="0" applyNumberFormat="1" applyFont="1" applyBorder="1" applyAlignment="1">
      <alignment/>
    </xf>
    <xf numFmtId="167" fontId="9" fillId="0" borderId="0" xfId="0" applyNumberFormat="1" applyFont="1" applyBorder="1" applyAlignment="1">
      <alignment horizontal="right"/>
    </xf>
    <xf numFmtId="167" fontId="9" fillId="0" borderId="7" xfId="0" applyNumberFormat="1" applyFont="1" applyBorder="1" applyAlignment="1">
      <alignment/>
    </xf>
    <xf numFmtId="43" fontId="14" fillId="0" borderId="0" xfId="15" applyFont="1" applyFill="1" applyBorder="1" applyAlignment="1">
      <alignment/>
    </xf>
    <xf numFmtId="167" fontId="14" fillId="0" borderId="0" xfId="0" applyNumberFormat="1" applyFont="1" applyAlignment="1">
      <alignment/>
    </xf>
    <xf numFmtId="0" fontId="3" fillId="0" borderId="0" xfId="0" applyFont="1" applyAlignment="1">
      <alignment/>
    </xf>
    <xf numFmtId="0" fontId="13" fillId="0" borderId="0" xfId="0" applyFont="1" applyAlignment="1">
      <alignment/>
    </xf>
    <xf numFmtId="0" fontId="8" fillId="0" borderId="0" xfId="0" applyFont="1" applyAlignment="1">
      <alignment/>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5" fillId="0" borderId="0" xfId="0" applyFont="1" applyAlignment="1">
      <alignment horizontal="center"/>
    </xf>
    <xf numFmtId="167" fontId="5" fillId="0" borderId="1" xfId="0" applyNumberFormat="1" applyFont="1" applyBorder="1" applyAlignment="1">
      <alignment/>
    </xf>
    <xf numFmtId="167" fontId="5" fillId="0" borderId="2" xfId="0" applyNumberFormat="1" applyFont="1" applyBorder="1" applyAlignment="1">
      <alignment/>
    </xf>
    <xf numFmtId="164" fontId="5" fillId="0" borderId="0" xfId="0" applyNumberFormat="1" applyFont="1" applyBorder="1" applyAlignment="1">
      <alignment/>
    </xf>
    <xf numFmtId="0" fontId="16" fillId="0" borderId="0" xfId="0" applyFont="1" applyAlignment="1">
      <alignment/>
    </xf>
    <xf numFmtId="165" fontId="10" fillId="0" borderId="0" xfId="0" applyNumberFormat="1" applyFont="1" applyFill="1" applyBorder="1" applyAlignment="1" quotePrefix="1">
      <alignment horizontal="center"/>
    </xf>
    <xf numFmtId="164" fontId="12" fillId="0" borderId="0" xfId="0" applyNumberFormat="1" applyFont="1" applyBorder="1" applyAlignment="1">
      <alignment horizontal="center"/>
    </xf>
    <xf numFmtId="164" fontId="10" fillId="0" borderId="0" xfId="0" applyNumberFormat="1" applyFont="1" applyAlignment="1" quotePrefix="1">
      <alignment horizontal="left"/>
    </xf>
    <xf numFmtId="164" fontId="9" fillId="0" borderId="0" xfId="0" applyNumberFormat="1" applyFont="1" applyAlignment="1">
      <alignment vertical="center"/>
    </xf>
    <xf numFmtId="164" fontId="9" fillId="0" borderId="0" xfId="0" applyNumberFormat="1" applyFont="1" applyAlignment="1">
      <alignment horizontal="center" vertical="center"/>
    </xf>
    <xf numFmtId="164" fontId="9" fillId="0" borderId="0" xfId="0" applyNumberFormat="1" applyFont="1" applyAlignment="1" quotePrefix="1">
      <alignment horizontal="left"/>
    </xf>
    <xf numFmtId="0" fontId="9" fillId="0" borderId="0" xfId="0" applyFont="1" applyAlignment="1">
      <alignment vertical="center"/>
    </xf>
    <xf numFmtId="167" fontId="9" fillId="0" borderId="0" xfId="0" applyNumberFormat="1" applyFont="1" applyBorder="1" applyAlignment="1">
      <alignment vertical="center"/>
    </xf>
    <xf numFmtId="0" fontId="9" fillId="0" borderId="0" xfId="0" applyFont="1" applyAlignment="1" quotePrefix="1">
      <alignment horizontal="left" vertical="center"/>
    </xf>
    <xf numFmtId="167" fontId="9" fillId="0" borderId="0" xfId="0" applyNumberFormat="1" applyFont="1" applyAlignment="1">
      <alignment vertical="center"/>
    </xf>
    <xf numFmtId="167" fontId="9" fillId="0" borderId="0" xfId="0" applyNumberFormat="1" applyFont="1" applyAlignment="1">
      <alignment/>
    </xf>
    <xf numFmtId="0" fontId="10" fillId="0" borderId="0" xfId="0" applyFont="1" applyAlignment="1" quotePrefix="1">
      <alignment horizontal="left" vertical="center"/>
    </xf>
    <xf numFmtId="0" fontId="10" fillId="0" borderId="0" xfId="0" applyFont="1" applyAlignment="1">
      <alignment/>
    </xf>
    <xf numFmtId="164" fontId="10" fillId="0" borderId="0" xfId="0" applyNumberFormat="1" applyFont="1" applyAlignment="1">
      <alignment horizontal="center"/>
    </xf>
    <xf numFmtId="167" fontId="9" fillId="0" borderId="8" xfId="0" applyNumberFormat="1" applyFont="1" applyBorder="1" applyAlignment="1">
      <alignment/>
    </xf>
    <xf numFmtId="167" fontId="10" fillId="0" borderId="0" xfId="0" applyNumberFormat="1" applyFont="1" applyAlignment="1">
      <alignment/>
    </xf>
    <xf numFmtId="0" fontId="1" fillId="0" borderId="0" xfId="0" applyFont="1" applyAlignment="1">
      <alignment/>
    </xf>
    <xf numFmtId="0" fontId="10" fillId="0" borderId="0" xfId="0" applyFont="1" applyAlignment="1">
      <alignment vertical="center"/>
    </xf>
    <xf numFmtId="164" fontId="10" fillId="0" borderId="0" xfId="0" applyNumberFormat="1" applyFont="1" applyAlignment="1">
      <alignment vertical="center"/>
    </xf>
    <xf numFmtId="164" fontId="10" fillId="0" borderId="0" xfId="0" applyNumberFormat="1" applyFont="1" applyAlignment="1">
      <alignment horizontal="center" vertical="center"/>
    </xf>
    <xf numFmtId="167" fontId="9" fillId="0" borderId="1" xfId="0" applyNumberFormat="1" applyFont="1" applyBorder="1" applyAlignment="1">
      <alignment vertical="center"/>
    </xf>
    <xf numFmtId="0" fontId="10" fillId="0" borderId="0" xfId="0" applyFont="1" applyAlignment="1" quotePrefix="1">
      <alignment horizontal="left"/>
    </xf>
    <xf numFmtId="0" fontId="9" fillId="0" borderId="0" xfId="0" applyFont="1" applyAlignment="1" quotePrefix="1">
      <alignment horizontal="left"/>
    </xf>
    <xf numFmtId="0" fontId="10" fillId="0" borderId="0" xfId="0" applyFont="1" applyAlignment="1">
      <alignment horizontal="left"/>
    </xf>
    <xf numFmtId="167" fontId="9" fillId="0" borderId="9" xfId="0" applyNumberFormat="1" applyFont="1" applyBorder="1" applyAlignment="1">
      <alignment/>
    </xf>
    <xf numFmtId="0" fontId="9" fillId="0" borderId="0" xfId="0" applyFont="1" applyAlignment="1">
      <alignment horizontal="left"/>
    </xf>
    <xf numFmtId="166" fontId="9" fillId="0" borderId="9" xfId="0" applyNumberFormat="1" applyFont="1" applyBorder="1" applyAlignment="1">
      <alignment/>
    </xf>
    <xf numFmtId="0" fontId="16" fillId="0" borderId="0" xfId="0" applyFont="1" applyBorder="1" applyAlignment="1">
      <alignment/>
    </xf>
    <xf numFmtId="0" fontId="0" fillId="0" borderId="0" xfId="0" applyBorder="1" applyAlignment="1">
      <alignment/>
    </xf>
    <xf numFmtId="0" fontId="10" fillId="0" borderId="0" xfId="0" applyFont="1" applyBorder="1" applyAlignment="1">
      <alignment/>
    </xf>
    <xf numFmtId="164" fontId="21" fillId="0" borderId="0" xfId="0" applyNumberFormat="1" applyFont="1" applyBorder="1" applyAlignment="1">
      <alignment/>
    </xf>
    <xf numFmtId="164" fontId="9" fillId="0" borderId="0" xfId="0" applyNumberFormat="1" applyFont="1" applyBorder="1" applyAlignment="1">
      <alignment/>
    </xf>
    <xf numFmtId="166" fontId="9" fillId="0" borderId="0" xfId="0" applyNumberFormat="1" applyFont="1" applyFill="1" applyBorder="1" applyAlignment="1">
      <alignment/>
    </xf>
    <xf numFmtId="164" fontId="9" fillId="0" borderId="0" xfId="15" applyNumberFormat="1" applyFont="1" applyBorder="1" applyAlignment="1">
      <alignment/>
    </xf>
    <xf numFmtId="0" fontId="10" fillId="0" borderId="0" xfId="0" applyFont="1" applyAlignment="1" quotePrefix="1">
      <alignment/>
    </xf>
    <xf numFmtId="0" fontId="9" fillId="0" borderId="0" xfId="0" applyFont="1" applyAlignment="1" quotePrefix="1">
      <alignment/>
    </xf>
    <xf numFmtId="164" fontId="21" fillId="0" borderId="0" xfId="0" applyNumberFormat="1" applyFont="1" applyAlignment="1">
      <alignment/>
    </xf>
    <xf numFmtId="164" fontId="10" fillId="0" borderId="0" xfId="0" applyNumberFormat="1" applyFont="1" applyFill="1" applyBorder="1" applyAlignment="1" quotePrefix="1">
      <alignment horizontal="center"/>
    </xf>
    <xf numFmtId="164" fontId="10" fillId="0" borderId="0" xfId="0" applyNumberFormat="1" applyFont="1" applyFill="1" applyAlignment="1" quotePrefix="1">
      <alignment horizontal="center"/>
    </xf>
    <xf numFmtId="164" fontId="10" fillId="0" borderId="0" xfId="0" applyNumberFormat="1" applyFont="1" applyFill="1" applyBorder="1" applyAlignment="1">
      <alignment horizontal="center"/>
    </xf>
    <xf numFmtId="164" fontId="9" fillId="0" borderId="0" xfId="0" applyNumberFormat="1" applyFont="1" applyFill="1" applyBorder="1" applyAlignment="1">
      <alignment/>
    </xf>
    <xf numFmtId="164" fontId="9" fillId="0" borderId="7" xfId="0" applyNumberFormat="1" applyFont="1" applyFill="1" applyBorder="1" applyAlignment="1">
      <alignment/>
    </xf>
    <xf numFmtId="164" fontId="9" fillId="0" borderId="7" xfId="0" applyNumberFormat="1" applyFont="1" applyBorder="1" applyAlignment="1">
      <alignment/>
    </xf>
    <xf numFmtId="164" fontId="10" fillId="0" borderId="0" xfId="0" applyNumberFormat="1" applyFont="1" applyAlignment="1" quotePrefix="1">
      <alignment/>
    </xf>
    <xf numFmtId="164" fontId="9" fillId="0" borderId="0" xfId="0" applyNumberFormat="1" applyFont="1" applyAlignment="1" quotePrefix="1">
      <alignment horizontal="center"/>
    </xf>
    <xf numFmtId="164" fontId="10" fillId="0" borderId="0" xfId="0" applyNumberFormat="1" applyFont="1" applyFill="1" applyAlignment="1">
      <alignment/>
    </xf>
    <xf numFmtId="0" fontId="10" fillId="0" borderId="0" xfId="0" applyFont="1" applyFill="1" applyAlignment="1">
      <alignment/>
    </xf>
    <xf numFmtId="164" fontId="9" fillId="0" borderId="10" xfId="0" applyNumberFormat="1" applyFont="1" applyFill="1" applyBorder="1" applyAlignment="1">
      <alignment/>
    </xf>
    <xf numFmtId="164" fontId="22" fillId="0" borderId="0" xfId="0" applyNumberFormat="1" applyFont="1" applyAlignment="1">
      <alignment/>
    </xf>
    <xf numFmtId="164" fontId="10" fillId="0" borderId="2" xfId="0" applyNumberFormat="1" applyFont="1" applyFill="1" applyBorder="1" applyAlignment="1">
      <alignment/>
    </xf>
    <xf numFmtId="164" fontId="9" fillId="0" borderId="0" xfId="0" applyNumberFormat="1" applyFont="1" applyAlignment="1" quotePrefix="1">
      <alignment/>
    </xf>
    <xf numFmtId="164" fontId="9" fillId="0" borderId="0" xfId="0" applyNumberFormat="1" applyFont="1" applyAlignment="1">
      <alignment horizontal="centerContinuous"/>
    </xf>
    <xf numFmtId="164" fontId="9" fillId="0" borderId="0" xfId="0" applyNumberFormat="1" applyFont="1" applyFill="1" applyAlignment="1">
      <alignment horizontal="centerContinuous"/>
    </xf>
    <xf numFmtId="0" fontId="9" fillId="0" borderId="0" xfId="0" applyFont="1" applyFill="1" applyAlignment="1">
      <alignment/>
    </xf>
    <xf numFmtId="164" fontId="9" fillId="0" borderId="0" xfId="0" applyNumberFormat="1" applyFont="1" applyBorder="1" applyAlignment="1">
      <alignment horizontal="centerContinuous"/>
    </xf>
    <xf numFmtId="164" fontId="9" fillId="0" borderId="0" xfId="0" applyNumberFormat="1" applyFont="1" applyFill="1" applyBorder="1" applyAlignment="1">
      <alignment horizontal="centerContinuous"/>
    </xf>
    <xf numFmtId="164" fontId="9" fillId="0" borderId="0" xfId="0" applyNumberFormat="1" applyFont="1" applyFill="1" applyAlignment="1">
      <alignment horizontal="center" vertical="center" wrapText="1"/>
    </xf>
    <xf numFmtId="164" fontId="9" fillId="0" borderId="0" xfId="0" applyNumberFormat="1" applyFont="1" applyBorder="1" applyAlignment="1" quotePrefix="1">
      <alignment horizontal="center"/>
    </xf>
    <xf numFmtId="164" fontId="9" fillId="0" borderId="0" xfId="0" applyNumberFormat="1" applyFont="1" applyFill="1" applyBorder="1" applyAlignment="1" quotePrefix="1">
      <alignment horizontal="center"/>
    </xf>
    <xf numFmtId="0" fontId="23" fillId="0" borderId="0" xfId="0" applyFont="1" applyAlignment="1">
      <alignment/>
    </xf>
    <xf numFmtId="1" fontId="9" fillId="0" borderId="0" xfId="0" applyNumberFormat="1" applyFont="1" applyAlignment="1">
      <alignment horizontal="center"/>
    </xf>
    <xf numFmtId="164" fontId="10" fillId="0" borderId="0" xfId="0" applyNumberFormat="1" applyFont="1" applyBorder="1" applyAlignment="1">
      <alignment/>
    </xf>
    <xf numFmtId="0" fontId="24" fillId="0" borderId="0" xfId="0" applyFont="1" applyAlignment="1">
      <alignment/>
    </xf>
    <xf numFmtId="164" fontId="10" fillId="0" borderId="0" xfId="0" applyNumberFormat="1" applyFont="1" applyAlignment="1">
      <alignment horizontal="left"/>
    </xf>
    <xf numFmtId="1" fontId="10" fillId="0" borderId="0" xfId="0" applyNumberFormat="1" applyFont="1" applyAlignment="1">
      <alignment horizontal="center"/>
    </xf>
    <xf numFmtId="164" fontId="9" fillId="0" borderId="2" xfId="0" applyNumberFormat="1" applyFont="1" applyFill="1" applyBorder="1" applyAlignment="1">
      <alignment/>
    </xf>
    <xf numFmtId="164" fontId="9" fillId="0" borderId="0" xfId="0" applyNumberFormat="1" applyFont="1" applyAlignment="1" quotePrefix="1">
      <alignment horizontal="centerContinuous"/>
    </xf>
    <xf numFmtId="169" fontId="9" fillId="0" borderId="0" xfId="0" applyNumberFormat="1" applyFont="1" applyAlignment="1">
      <alignment/>
    </xf>
    <xf numFmtId="169" fontId="9" fillId="0" borderId="0" xfId="0" applyNumberFormat="1" applyFont="1" applyBorder="1" applyAlignment="1">
      <alignment/>
    </xf>
    <xf numFmtId="164" fontId="9" fillId="0" borderId="0" xfId="0" applyNumberFormat="1" applyFont="1" applyFill="1" applyAlignment="1">
      <alignment vertical="center"/>
    </xf>
    <xf numFmtId="0" fontId="9" fillId="0" borderId="0" xfId="0" applyFont="1" applyFill="1" applyBorder="1" applyAlignment="1">
      <alignment/>
    </xf>
    <xf numFmtId="38" fontId="9" fillId="0" borderId="0" xfId="15" applyNumberFormat="1" applyFont="1" applyAlignment="1">
      <alignment vertical="center"/>
    </xf>
    <xf numFmtId="38" fontId="9" fillId="0" borderId="0" xfId="15" applyNumberFormat="1" applyFont="1" applyAlignment="1">
      <alignment horizontal="center" vertical="center"/>
    </xf>
    <xf numFmtId="38" fontId="9" fillId="0" borderId="0" xfId="15" applyNumberFormat="1" applyFont="1" applyFill="1" applyAlignment="1">
      <alignment vertical="center"/>
    </xf>
    <xf numFmtId="38" fontId="9" fillId="0" borderId="0" xfId="15" applyNumberFormat="1" applyFont="1" applyFill="1" applyAlignment="1">
      <alignment/>
    </xf>
    <xf numFmtId="38" fontId="9" fillId="0" borderId="0" xfId="15" applyNumberFormat="1" applyFont="1" applyFill="1" applyBorder="1" applyAlignment="1">
      <alignment/>
    </xf>
    <xf numFmtId="38" fontId="9" fillId="0" borderId="0" xfId="15" applyNumberFormat="1" applyFont="1" applyBorder="1" applyAlignment="1">
      <alignment/>
    </xf>
    <xf numFmtId="38" fontId="9" fillId="0" borderId="7" xfId="15" applyNumberFormat="1" applyFont="1" applyBorder="1" applyAlignment="1">
      <alignment vertical="center"/>
    </xf>
    <xf numFmtId="38" fontId="9" fillId="0" borderId="0" xfId="15" applyNumberFormat="1" applyFont="1" applyBorder="1" applyAlignment="1">
      <alignment vertical="center"/>
    </xf>
    <xf numFmtId="164" fontId="9" fillId="0" borderId="0" xfId="0" applyNumberFormat="1" applyFont="1" applyFill="1" applyAlignment="1">
      <alignment/>
    </xf>
    <xf numFmtId="164" fontId="9" fillId="0" borderId="0" xfId="0" applyNumberFormat="1" applyFont="1" applyFill="1" applyAlignment="1">
      <alignment horizontal="center" vertical="center"/>
    </xf>
    <xf numFmtId="164" fontId="9" fillId="0" borderId="7" xfId="0" applyNumberFormat="1" applyFont="1" applyFill="1" applyBorder="1" applyAlignment="1">
      <alignment vertical="center"/>
    </xf>
    <xf numFmtId="166" fontId="9" fillId="0" borderId="0" xfId="0" applyNumberFormat="1" applyFont="1" applyFill="1" applyBorder="1" applyAlignment="1">
      <alignment/>
    </xf>
    <xf numFmtId="170" fontId="9" fillId="0" borderId="9" xfId="0" applyNumberFormat="1" applyFont="1" applyFill="1" applyBorder="1" applyAlignment="1">
      <alignment vertical="center"/>
    </xf>
    <xf numFmtId="0" fontId="9" fillId="0" borderId="0" xfId="0" applyFont="1" applyBorder="1" applyAlignment="1">
      <alignment vertical="center"/>
    </xf>
    <xf numFmtId="164" fontId="9" fillId="0" borderId="0" xfId="0" applyNumberFormat="1" applyFont="1" applyBorder="1" applyAlignment="1">
      <alignment vertical="center"/>
    </xf>
    <xf numFmtId="164" fontId="9" fillId="0" borderId="0" xfId="0" applyNumberFormat="1" applyFont="1" applyBorder="1" applyAlignment="1">
      <alignment horizontal="center" vertical="center"/>
    </xf>
    <xf numFmtId="164" fontId="9" fillId="0" borderId="0" xfId="0" applyNumberFormat="1" applyFont="1" applyFill="1" applyBorder="1" applyAlignment="1">
      <alignment vertical="center"/>
    </xf>
    <xf numFmtId="164" fontId="9" fillId="0" borderId="3" xfId="0" applyNumberFormat="1" applyFont="1" applyFill="1" applyBorder="1" applyAlignment="1">
      <alignment vertical="center"/>
    </xf>
    <xf numFmtId="38" fontId="9" fillId="0" borderId="3" xfId="15" applyNumberFormat="1" applyFont="1" applyFill="1" applyBorder="1" applyAlignment="1">
      <alignment/>
    </xf>
    <xf numFmtId="164" fontId="9" fillId="0" borderId="4" xfId="0" applyNumberFormat="1" applyFont="1" applyFill="1" applyBorder="1" applyAlignment="1">
      <alignment/>
    </xf>
    <xf numFmtId="164" fontId="9" fillId="0" borderId="4" xfId="0" applyNumberFormat="1" applyFont="1" applyFill="1" applyBorder="1" applyAlignment="1">
      <alignment vertical="center"/>
    </xf>
    <xf numFmtId="38" fontId="9" fillId="0" borderId="4" xfId="15" applyNumberFormat="1" applyFont="1" applyFill="1" applyBorder="1" applyAlignment="1">
      <alignment/>
    </xf>
    <xf numFmtId="164" fontId="9" fillId="0" borderId="5" xfId="0" applyNumberFormat="1" applyFont="1" applyFill="1" applyBorder="1" applyAlignment="1">
      <alignment vertical="center"/>
    </xf>
    <xf numFmtId="170" fontId="9" fillId="0" borderId="11" xfId="0" applyNumberFormat="1" applyFont="1" applyFill="1" applyBorder="1" applyAlignment="1">
      <alignment vertical="center"/>
    </xf>
    <xf numFmtId="170" fontId="9" fillId="0" borderId="0" xfId="0" applyNumberFormat="1" applyFont="1" applyFill="1" applyBorder="1" applyAlignment="1">
      <alignment vertical="center"/>
    </xf>
    <xf numFmtId="164" fontId="25" fillId="0" borderId="0" xfId="0" applyNumberFormat="1" applyFont="1" applyAlignment="1">
      <alignment horizontal="right"/>
    </xf>
    <xf numFmtId="164" fontId="9" fillId="0" borderId="0" xfId="0" applyNumberFormat="1" applyFont="1" applyAlignment="1">
      <alignment horizontal="right"/>
    </xf>
  </cellXfs>
  <cellStyles count="7">
    <cellStyle name="Normal" xfId="0"/>
    <cellStyle name="Comma" xfId="15"/>
    <cellStyle name="Comma [0]" xfId="16"/>
    <cellStyle name="Currency" xfId="17"/>
    <cellStyle name="Currency [0]" xfId="18"/>
    <cellStyle name="Normal_KLSE 1Q 2002 Result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12</xdr:col>
      <xdr:colOff>19050</xdr:colOff>
      <xdr:row>45</xdr:row>
      <xdr:rowOff>0</xdr:rowOff>
    </xdr:to>
    <xdr:sp>
      <xdr:nvSpPr>
        <xdr:cNvPr id="1" name="Rectangle 1"/>
        <xdr:cNvSpPr>
          <a:spLocks/>
        </xdr:cNvSpPr>
      </xdr:nvSpPr>
      <xdr:spPr>
        <a:xfrm>
          <a:off x="57150" y="6896100"/>
          <a:ext cx="57912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31 December 2001.)</a:t>
          </a:r>
        </a:p>
      </xdr:txBody>
    </xdr:sp>
    <xdr:clientData/>
  </xdr:twoCellAnchor>
  <xdr:twoCellAnchor>
    <xdr:from>
      <xdr:col>0</xdr:col>
      <xdr:colOff>57150</xdr:colOff>
      <xdr:row>42</xdr:row>
      <xdr:rowOff>0</xdr:rowOff>
    </xdr:from>
    <xdr:to>
      <xdr:col>14</xdr:col>
      <xdr:colOff>0</xdr:colOff>
      <xdr:row>45</xdr:row>
      <xdr:rowOff>19050</xdr:rowOff>
    </xdr:to>
    <xdr:sp>
      <xdr:nvSpPr>
        <xdr:cNvPr id="2" name="Rectangle 2"/>
        <xdr:cNvSpPr>
          <a:spLocks/>
        </xdr:cNvSpPr>
      </xdr:nvSpPr>
      <xdr:spPr>
        <a:xfrm>
          <a:off x="57150" y="6296025"/>
          <a:ext cx="6715125" cy="619125"/>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2004 and the accompanying notes attached to this interim financial statement)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13</xdr:col>
      <xdr:colOff>885825</xdr:colOff>
      <xdr:row>0</xdr:row>
      <xdr:rowOff>0</xdr:rowOff>
    </xdr:to>
    <xdr:sp>
      <xdr:nvSpPr>
        <xdr:cNvPr id="1" name="Rectangle 1"/>
        <xdr:cNvSpPr>
          <a:spLocks/>
        </xdr:cNvSpPr>
      </xdr:nvSpPr>
      <xdr:spPr>
        <a:xfrm>
          <a:off x="57150" y="0"/>
          <a:ext cx="68580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2002
)</a:t>
          </a:r>
        </a:p>
      </xdr:txBody>
    </xdr:sp>
    <xdr:clientData/>
  </xdr:twoCellAnchor>
  <xdr:twoCellAnchor>
    <xdr:from>
      <xdr:col>1</xdr:col>
      <xdr:colOff>57150</xdr:colOff>
      <xdr:row>65</xdr:row>
      <xdr:rowOff>0</xdr:rowOff>
    </xdr:from>
    <xdr:to>
      <xdr:col>13</xdr:col>
      <xdr:colOff>819150</xdr:colOff>
      <xdr:row>68</xdr:row>
      <xdr:rowOff>38100</xdr:rowOff>
    </xdr:to>
    <xdr:sp>
      <xdr:nvSpPr>
        <xdr:cNvPr id="2" name="Rectangle 2"/>
        <xdr:cNvSpPr>
          <a:spLocks/>
        </xdr:cNvSpPr>
      </xdr:nvSpPr>
      <xdr:spPr>
        <a:xfrm>
          <a:off x="133350" y="10506075"/>
          <a:ext cx="6715125" cy="638175"/>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2004 and the accompanying notes attached to this interim financial statement)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0</xdr:rowOff>
    </xdr:from>
    <xdr:to>
      <xdr:col>10</xdr:col>
      <xdr:colOff>57150</xdr:colOff>
      <xdr:row>35</xdr:row>
      <xdr:rowOff>0</xdr:rowOff>
    </xdr:to>
    <xdr:sp>
      <xdr:nvSpPr>
        <xdr:cNvPr id="1" name="Rectangle 3"/>
        <xdr:cNvSpPr>
          <a:spLocks/>
        </xdr:cNvSpPr>
      </xdr:nvSpPr>
      <xdr:spPr>
        <a:xfrm>
          <a:off x="57150" y="5210175"/>
          <a:ext cx="62484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Statement of Changes in Equity should be read in conjunction 
with the Annual Financial Statements for the year ended 30 June 2003)
)</a:t>
          </a:r>
        </a:p>
      </xdr:txBody>
    </xdr:sp>
    <xdr:clientData/>
  </xdr:twoCellAnchor>
  <xdr:twoCellAnchor>
    <xdr:from>
      <xdr:col>0</xdr:col>
      <xdr:colOff>19050</xdr:colOff>
      <xdr:row>51</xdr:row>
      <xdr:rowOff>28575</xdr:rowOff>
    </xdr:from>
    <xdr:to>
      <xdr:col>9</xdr:col>
      <xdr:colOff>371475</xdr:colOff>
      <xdr:row>54</xdr:row>
      <xdr:rowOff>28575</xdr:rowOff>
    </xdr:to>
    <xdr:sp>
      <xdr:nvSpPr>
        <xdr:cNvPr id="2" name="Rectangle 4"/>
        <xdr:cNvSpPr>
          <a:spLocks/>
        </xdr:cNvSpPr>
      </xdr:nvSpPr>
      <xdr:spPr>
        <a:xfrm>
          <a:off x="19050" y="7791450"/>
          <a:ext cx="5857875" cy="628650"/>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2004 and the accompanying notes attached to this interim financial statement)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95250</xdr:rowOff>
    </xdr:from>
    <xdr:to>
      <xdr:col>11</xdr:col>
      <xdr:colOff>0</xdr:colOff>
      <xdr:row>61</xdr:row>
      <xdr:rowOff>161925</xdr:rowOff>
    </xdr:to>
    <xdr:sp>
      <xdr:nvSpPr>
        <xdr:cNvPr id="1" name="Rectangle 1"/>
        <xdr:cNvSpPr>
          <a:spLocks/>
        </xdr:cNvSpPr>
      </xdr:nvSpPr>
      <xdr:spPr>
        <a:xfrm>
          <a:off x="19050" y="8782050"/>
          <a:ext cx="7010400" cy="638175"/>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2004 and the accompanying notes attached to this interim financial statement)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16</xdr:col>
      <xdr:colOff>9525</xdr:colOff>
      <xdr:row>20</xdr:row>
      <xdr:rowOff>161925</xdr:rowOff>
    </xdr:to>
    <xdr:sp>
      <xdr:nvSpPr>
        <xdr:cNvPr id="1" name="Text 276"/>
        <xdr:cNvSpPr txBox="1">
          <a:spLocks noChangeArrowheads="1"/>
        </xdr:cNvSpPr>
      </xdr:nvSpPr>
      <xdr:spPr>
        <a:xfrm>
          <a:off x="371475" y="1533525"/>
          <a:ext cx="6934200" cy="24479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interim financial statements of the Group are prepared using the same accounting policies (except the Depreciaion of property, plant and equipment policy) and methods of computation as those used in the preparation of the most recent annual financial statements, and comply with MASB 26 - Interim Financial Reporting and Appendix 9B of BMSB listing requirements. The report should be read in conjunction with the audited financial statements of the Group for the financial year ended 30 June 2004.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Change in Accounting Policy</a:t>
          </a:r>
          <a:r>
            <a:rPr lang="en-US" cap="none" sz="1200" b="0" i="0" u="none" baseline="0">
              <a:solidFill>
                <a:srgbClr val="000000"/>
              </a:solidFill>
              <a:latin typeface="Times New Roman"/>
              <a:ea typeface="Times New Roman"/>
              <a:cs typeface="Times New Roman"/>
            </a:rPr>
            <a:t>
During the financial period, the Group adopts the capital maintenance method, an allowed alternative treatment of </a:t>
          </a:r>
          <a:r>
            <a:rPr lang="en-US" cap="none" sz="1200" b="1" i="1" u="none" baseline="0">
              <a:solidFill>
                <a:srgbClr val="000000"/>
              </a:solidFill>
              <a:latin typeface="Times New Roman"/>
              <a:ea typeface="Times New Roman"/>
              <a:cs typeface="Times New Roman"/>
            </a:rPr>
            <a:t>MAS 8: Accounting for Pre-cropping Costs</a:t>
          </a:r>
          <a:r>
            <a:rPr lang="en-US" cap="none" sz="1200" b="0" i="0" u="none" baseline="0">
              <a:solidFill>
                <a:srgbClr val="000000"/>
              </a:solidFill>
              <a:latin typeface="Times New Roman"/>
              <a:ea typeface="Times New Roman"/>
              <a:cs typeface="Times New Roman"/>
            </a:rPr>
            <a:t> in respect of the amortisation of the Plantation Development Expenditure ("PDE").  Under this method, PDE is not amortised as the estimated useful live of the plantations are maintained through regular upkeep and replanting programmes.  Previously, the PDE is amortised over their estimated productive lives of 25 years.</a:t>
          </a:r>
        </a:p>
      </xdr:txBody>
    </xdr:sp>
    <xdr:clientData/>
  </xdr:twoCellAnchor>
  <xdr:twoCellAnchor>
    <xdr:from>
      <xdr:col>1</xdr:col>
      <xdr:colOff>0</xdr:colOff>
      <xdr:row>56</xdr:row>
      <xdr:rowOff>0</xdr:rowOff>
    </xdr:from>
    <xdr:to>
      <xdr:col>16</xdr:col>
      <xdr:colOff>0</xdr:colOff>
      <xdr:row>57</xdr:row>
      <xdr:rowOff>38100</xdr:rowOff>
    </xdr:to>
    <xdr:sp>
      <xdr:nvSpPr>
        <xdr:cNvPr id="2" name="Text 47"/>
        <xdr:cNvSpPr txBox="1">
          <a:spLocks noChangeArrowheads="1"/>
        </xdr:cNvSpPr>
      </xdr:nvSpPr>
      <xdr:spPr>
        <a:xfrm>
          <a:off x="371475" y="10677525"/>
          <a:ext cx="6924675" cy="2286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was no qualification in the audit report of the preceding annual financial statements.</a:t>
          </a:r>
        </a:p>
      </xdr:txBody>
    </xdr:sp>
    <xdr:clientData/>
  </xdr:twoCellAnchor>
  <xdr:twoCellAnchor>
    <xdr:from>
      <xdr:col>0</xdr:col>
      <xdr:colOff>361950</xdr:colOff>
      <xdr:row>59</xdr:row>
      <xdr:rowOff>9525</xdr:rowOff>
    </xdr:from>
    <xdr:to>
      <xdr:col>15</xdr:col>
      <xdr:colOff>476250</xdr:colOff>
      <xdr:row>61</xdr:row>
      <xdr:rowOff>76200</xdr:rowOff>
    </xdr:to>
    <xdr:sp>
      <xdr:nvSpPr>
        <xdr:cNvPr id="3" name="Text 220"/>
        <xdr:cNvSpPr txBox="1">
          <a:spLocks noChangeArrowheads="1"/>
        </xdr:cNvSpPr>
      </xdr:nvSpPr>
      <xdr:spPr>
        <a:xfrm>
          <a:off x="361950" y="11258550"/>
          <a:ext cx="6924675" cy="447675"/>
        </a:xfrm>
        <a:prstGeom prst="rect">
          <a:avLst/>
        </a:prstGeom>
        <a:solidFill>
          <a:srgbClr val="FFFFFF"/>
        </a:solidFill>
        <a:ln w="1" cmpd="sng">
          <a:noFill/>
        </a:ln>
      </xdr:spPr>
      <xdr:txBody>
        <a:bodyPr vertOverflow="clip" wrap="square"/>
        <a:p>
          <a:pPr algn="just">
            <a:defRPr/>
          </a:pPr>
          <a:r>
            <a:rPr lang="en-US" cap="none" sz="1100" b="0" i="0" u="none" baseline="0"/>
            <a:t>The production of fresh fruit bunches is seasonal in nature as the yield rises to a peak in the second half of the calendar year.</a:t>
          </a:r>
        </a:p>
      </xdr:txBody>
    </xdr:sp>
    <xdr:clientData/>
  </xdr:twoCellAnchor>
  <xdr:twoCellAnchor>
    <xdr:from>
      <xdr:col>1</xdr:col>
      <xdr:colOff>0</xdr:colOff>
      <xdr:row>63</xdr:row>
      <xdr:rowOff>0</xdr:rowOff>
    </xdr:from>
    <xdr:to>
      <xdr:col>16</xdr:col>
      <xdr:colOff>9525</xdr:colOff>
      <xdr:row>65</xdr:row>
      <xdr:rowOff>47625</xdr:rowOff>
    </xdr:to>
    <xdr:sp>
      <xdr:nvSpPr>
        <xdr:cNvPr id="4" name="Text 220"/>
        <xdr:cNvSpPr txBox="1">
          <a:spLocks noChangeArrowheads="1"/>
        </xdr:cNvSpPr>
      </xdr:nvSpPr>
      <xdr:spPr>
        <a:xfrm>
          <a:off x="371475" y="12011025"/>
          <a:ext cx="6934200" cy="428625"/>
        </a:xfrm>
        <a:prstGeom prst="rect">
          <a:avLst/>
        </a:prstGeom>
        <a:solidFill>
          <a:srgbClr val="FFFFFF"/>
        </a:solidFill>
        <a:ln w="1" cmpd="sng">
          <a:noFill/>
        </a:ln>
      </xdr:spPr>
      <xdr:txBody>
        <a:bodyPr vertOverflow="clip" wrap="square"/>
        <a:p>
          <a:pPr algn="just">
            <a:defRPr/>
          </a:pPr>
          <a:r>
            <a:rPr lang="en-US" cap="none" sz="1100" b="0" i="0" u="none" baseline="0"/>
            <a:t>There were no items affecting assets, liabilities, equity, net income, or cash flow that are unusual in nature, size, or incidence during the financial period under review.</a:t>
          </a:r>
        </a:p>
      </xdr:txBody>
    </xdr:sp>
    <xdr:clientData/>
  </xdr:twoCellAnchor>
  <xdr:twoCellAnchor>
    <xdr:from>
      <xdr:col>1</xdr:col>
      <xdr:colOff>9525</xdr:colOff>
      <xdr:row>67</xdr:row>
      <xdr:rowOff>0</xdr:rowOff>
    </xdr:from>
    <xdr:to>
      <xdr:col>16</xdr:col>
      <xdr:colOff>0</xdr:colOff>
      <xdr:row>69</xdr:row>
      <xdr:rowOff>76200</xdr:rowOff>
    </xdr:to>
    <xdr:sp>
      <xdr:nvSpPr>
        <xdr:cNvPr id="5" name="Text 185"/>
        <xdr:cNvSpPr txBox="1">
          <a:spLocks noChangeArrowheads="1"/>
        </xdr:cNvSpPr>
      </xdr:nvSpPr>
      <xdr:spPr>
        <a:xfrm>
          <a:off x="381000" y="12773025"/>
          <a:ext cx="6915150" cy="457200"/>
        </a:xfrm>
        <a:prstGeom prst="rect">
          <a:avLst/>
        </a:prstGeom>
        <a:solidFill>
          <a:srgbClr val="FFFFFF"/>
        </a:solidFill>
        <a:ln w="1" cmpd="sng">
          <a:noFill/>
        </a:ln>
      </xdr:spPr>
      <xdr:txBody>
        <a:bodyPr vertOverflow="clip" wrap="square"/>
        <a:p>
          <a:pPr algn="just">
            <a:defRPr/>
          </a:pPr>
          <a:r>
            <a:rPr lang="en-US" cap="none" sz="1100" b="0" i="0" u="none" baseline="0"/>
            <a:t>There were no changes in estimates of amounts reported in prior financial years, which have a material effect on the current interim period.</a:t>
          </a:r>
        </a:p>
      </xdr:txBody>
    </xdr:sp>
    <xdr:clientData/>
  </xdr:twoCellAnchor>
  <xdr:twoCellAnchor>
    <xdr:from>
      <xdr:col>0</xdr:col>
      <xdr:colOff>361950</xdr:colOff>
      <xdr:row>70</xdr:row>
      <xdr:rowOff>180975</xdr:rowOff>
    </xdr:from>
    <xdr:to>
      <xdr:col>16</xdr:col>
      <xdr:colOff>0</xdr:colOff>
      <xdr:row>73</xdr:row>
      <xdr:rowOff>66675</xdr:rowOff>
    </xdr:to>
    <xdr:sp>
      <xdr:nvSpPr>
        <xdr:cNvPr id="6" name="Text 185"/>
        <xdr:cNvSpPr txBox="1">
          <a:spLocks noChangeArrowheads="1"/>
        </xdr:cNvSpPr>
      </xdr:nvSpPr>
      <xdr:spPr>
        <a:xfrm>
          <a:off x="361950" y="13525500"/>
          <a:ext cx="6934200" cy="457200"/>
        </a:xfrm>
        <a:prstGeom prst="rect">
          <a:avLst/>
        </a:prstGeom>
        <a:solidFill>
          <a:srgbClr val="FFFFFF"/>
        </a:solidFill>
        <a:ln w="1" cmpd="sng">
          <a:noFill/>
        </a:ln>
      </xdr:spPr>
      <xdr:txBody>
        <a:bodyPr vertOverflow="clip" wrap="square"/>
        <a:p>
          <a:pPr algn="just">
            <a:defRPr/>
          </a:pPr>
          <a:r>
            <a:rPr lang="en-US" cap="none" sz="1100" b="0" i="0" u="none" baseline="0"/>
            <a:t>There were no issuances, cancellations, repurchases, resale or repayment of debt and equity securities during the financial period, except as disclosed below:</a:t>
          </a:r>
        </a:p>
      </xdr:txBody>
    </xdr:sp>
    <xdr:clientData/>
  </xdr:twoCellAnchor>
  <xdr:twoCellAnchor>
    <xdr:from>
      <xdr:col>1</xdr:col>
      <xdr:colOff>0</xdr:colOff>
      <xdr:row>101</xdr:row>
      <xdr:rowOff>0</xdr:rowOff>
    </xdr:from>
    <xdr:to>
      <xdr:col>16</xdr:col>
      <xdr:colOff>0</xdr:colOff>
      <xdr:row>102</xdr:row>
      <xdr:rowOff>66675</xdr:rowOff>
    </xdr:to>
    <xdr:sp>
      <xdr:nvSpPr>
        <xdr:cNvPr id="7" name="Text 1"/>
        <xdr:cNvSpPr txBox="1">
          <a:spLocks noChangeArrowheads="1"/>
        </xdr:cNvSpPr>
      </xdr:nvSpPr>
      <xdr:spPr>
        <a:xfrm>
          <a:off x="371475" y="19250025"/>
          <a:ext cx="6924675" cy="257175"/>
        </a:xfrm>
        <a:prstGeom prst="rect">
          <a:avLst/>
        </a:prstGeom>
        <a:solidFill>
          <a:srgbClr val="FFFFFF"/>
        </a:solidFill>
        <a:ln w="1" cmpd="sng">
          <a:noFill/>
        </a:ln>
      </xdr:spPr>
      <xdr:txBody>
        <a:bodyPr vertOverflow="clip" wrap="square"/>
        <a:p>
          <a:pPr algn="just">
            <a:defRPr/>
          </a:pPr>
          <a:r>
            <a:rPr lang="en-US" cap="none" sz="1100" b="0" i="0" u="none" baseline="0"/>
            <a:t>Segment information is presented in respect of the Group's business segment as follows:</a:t>
          </a:r>
        </a:p>
      </xdr:txBody>
    </xdr:sp>
    <xdr:clientData/>
  </xdr:twoCellAnchor>
  <xdr:twoCellAnchor>
    <xdr:from>
      <xdr:col>1</xdr:col>
      <xdr:colOff>0</xdr:colOff>
      <xdr:row>114</xdr:row>
      <xdr:rowOff>0</xdr:rowOff>
    </xdr:from>
    <xdr:to>
      <xdr:col>16</xdr:col>
      <xdr:colOff>0</xdr:colOff>
      <xdr:row>116</xdr:row>
      <xdr:rowOff>66675</xdr:rowOff>
    </xdr:to>
    <xdr:sp>
      <xdr:nvSpPr>
        <xdr:cNvPr id="8" name="Text 249"/>
        <xdr:cNvSpPr txBox="1">
          <a:spLocks noChangeArrowheads="1"/>
        </xdr:cNvSpPr>
      </xdr:nvSpPr>
      <xdr:spPr>
        <a:xfrm>
          <a:off x="371475" y="21917025"/>
          <a:ext cx="6924675" cy="447675"/>
        </a:xfrm>
        <a:prstGeom prst="rect">
          <a:avLst/>
        </a:prstGeom>
        <a:solidFill>
          <a:srgbClr val="FFFFFF"/>
        </a:solidFill>
        <a:ln w="1" cmpd="sng">
          <a:noFill/>
        </a:ln>
      </xdr:spPr>
      <xdr:txBody>
        <a:bodyPr vertOverflow="clip" wrap="square"/>
        <a:p>
          <a:pPr algn="just">
            <a:defRPr/>
          </a:pPr>
          <a:r>
            <a:rPr lang="en-US" cap="none" sz="1100" b="0" i="0" u="none" baseline="0"/>
            <a:t>There were no amendments in the valuation of property, plant or equipment brought forward from the previous annual financial statements.</a:t>
          </a:r>
        </a:p>
      </xdr:txBody>
    </xdr:sp>
    <xdr:clientData/>
  </xdr:twoCellAnchor>
  <xdr:twoCellAnchor>
    <xdr:from>
      <xdr:col>1</xdr:col>
      <xdr:colOff>0</xdr:colOff>
      <xdr:row>119</xdr:row>
      <xdr:rowOff>9525</xdr:rowOff>
    </xdr:from>
    <xdr:to>
      <xdr:col>16</xdr:col>
      <xdr:colOff>0</xdr:colOff>
      <xdr:row>121</xdr:row>
      <xdr:rowOff>38100</xdr:rowOff>
    </xdr:to>
    <xdr:sp>
      <xdr:nvSpPr>
        <xdr:cNvPr id="9" name="Text 249"/>
        <xdr:cNvSpPr txBox="1">
          <a:spLocks noChangeArrowheads="1"/>
        </xdr:cNvSpPr>
      </xdr:nvSpPr>
      <xdr:spPr>
        <a:xfrm>
          <a:off x="371475" y="22879050"/>
          <a:ext cx="6924675" cy="409575"/>
        </a:xfrm>
        <a:prstGeom prst="rect">
          <a:avLst/>
        </a:prstGeom>
        <a:solidFill>
          <a:srgbClr val="FFFFFF"/>
        </a:solidFill>
        <a:ln w="1" cmpd="sng">
          <a:noFill/>
        </a:ln>
      </xdr:spPr>
      <xdr:txBody>
        <a:bodyPr vertOverflow="clip" wrap="square"/>
        <a:p>
          <a:pPr algn="just">
            <a:defRPr/>
          </a:pPr>
          <a:r>
            <a:rPr lang="en-US" cap="none" sz="1100" b="0" i="0" u="none" baseline="0"/>
            <a:t>There were no material events subsequent to the end of the interim period that have not been reflected in the financial statements for the interim period.</a:t>
          </a:r>
        </a:p>
      </xdr:txBody>
    </xdr:sp>
    <xdr:clientData/>
  </xdr:twoCellAnchor>
  <xdr:twoCellAnchor>
    <xdr:from>
      <xdr:col>1</xdr:col>
      <xdr:colOff>0</xdr:colOff>
      <xdr:row>123</xdr:row>
      <xdr:rowOff>0</xdr:rowOff>
    </xdr:from>
    <xdr:to>
      <xdr:col>16</xdr:col>
      <xdr:colOff>0</xdr:colOff>
      <xdr:row>124</xdr:row>
      <xdr:rowOff>133350</xdr:rowOff>
    </xdr:to>
    <xdr:sp>
      <xdr:nvSpPr>
        <xdr:cNvPr id="10" name="Text 249"/>
        <xdr:cNvSpPr txBox="1">
          <a:spLocks noChangeArrowheads="1"/>
        </xdr:cNvSpPr>
      </xdr:nvSpPr>
      <xdr:spPr>
        <a:xfrm>
          <a:off x="371475" y="23631525"/>
          <a:ext cx="6924675" cy="323850"/>
        </a:xfrm>
        <a:prstGeom prst="rect">
          <a:avLst/>
        </a:prstGeom>
        <a:solidFill>
          <a:srgbClr val="FFFFFF"/>
        </a:solidFill>
        <a:ln w="1" cmpd="sng">
          <a:noFill/>
        </a:ln>
      </xdr:spPr>
      <xdr:txBody>
        <a:bodyPr vertOverflow="clip" wrap="square"/>
        <a:p>
          <a:pPr algn="l">
            <a:defRPr/>
          </a:pPr>
          <a:r>
            <a:rPr lang="en-US" cap="none" sz="1100" b="0" i="0" u="none" baseline="0"/>
            <a:t>There were no changes in the composition of the Group during the financial period ended 31 December 2004.
</a:t>
          </a:r>
        </a:p>
      </xdr:txBody>
    </xdr:sp>
    <xdr:clientData/>
  </xdr:twoCellAnchor>
  <xdr:twoCellAnchor>
    <xdr:from>
      <xdr:col>1</xdr:col>
      <xdr:colOff>0</xdr:colOff>
      <xdr:row>127</xdr:row>
      <xdr:rowOff>0</xdr:rowOff>
    </xdr:from>
    <xdr:to>
      <xdr:col>16</xdr:col>
      <xdr:colOff>0</xdr:colOff>
      <xdr:row>128</xdr:row>
      <xdr:rowOff>38100</xdr:rowOff>
    </xdr:to>
    <xdr:sp>
      <xdr:nvSpPr>
        <xdr:cNvPr id="11" name="Text 249"/>
        <xdr:cNvSpPr txBox="1">
          <a:spLocks noChangeArrowheads="1"/>
        </xdr:cNvSpPr>
      </xdr:nvSpPr>
      <xdr:spPr>
        <a:xfrm>
          <a:off x="371475" y="24393525"/>
          <a:ext cx="6924675" cy="228600"/>
        </a:xfrm>
        <a:prstGeom prst="rect">
          <a:avLst/>
        </a:prstGeom>
        <a:solidFill>
          <a:srgbClr val="FFFFFF"/>
        </a:solidFill>
        <a:ln w="1" cmpd="sng">
          <a:noFill/>
        </a:ln>
      </xdr:spPr>
      <xdr:txBody>
        <a:bodyPr vertOverflow="clip" wrap="square"/>
        <a:p>
          <a:pPr algn="just">
            <a:defRPr/>
          </a:pPr>
          <a:r>
            <a:rPr lang="en-US" cap="none" sz="1100" b="0" i="0" u="none" baseline="0"/>
            <a:t>There were no contingent liabilities or contingent assets as at the end of the current interim period.</a:t>
          </a:r>
        </a:p>
      </xdr:txBody>
    </xdr:sp>
    <xdr:clientData/>
  </xdr:twoCellAnchor>
  <xdr:twoCellAnchor>
    <xdr:from>
      <xdr:col>1</xdr:col>
      <xdr:colOff>0</xdr:colOff>
      <xdr:row>137</xdr:row>
      <xdr:rowOff>66675</xdr:rowOff>
    </xdr:from>
    <xdr:to>
      <xdr:col>16</xdr:col>
      <xdr:colOff>0</xdr:colOff>
      <xdr:row>142</xdr:row>
      <xdr:rowOff>133350</xdr:rowOff>
    </xdr:to>
    <xdr:sp>
      <xdr:nvSpPr>
        <xdr:cNvPr id="12" name="Text 249"/>
        <xdr:cNvSpPr txBox="1">
          <a:spLocks noChangeArrowheads="1"/>
        </xdr:cNvSpPr>
      </xdr:nvSpPr>
      <xdr:spPr>
        <a:xfrm>
          <a:off x="371475" y="26365200"/>
          <a:ext cx="6924675" cy="1019175"/>
        </a:xfrm>
        <a:prstGeom prst="rect">
          <a:avLst/>
        </a:prstGeom>
        <a:solidFill>
          <a:srgbClr val="FFFFFF"/>
        </a:solidFill>
        <a:ln w="1" cmpd="sng">
          <a:noFill/>
        </a:ln>
      </xdr:spPr>
      <xdr:txBody>
        <a:bodyPr vertOverflow="clip" wrap="square"/>
        <a:p>
          <a:pPr algn="l">
            <a:defRPr/>
          </a:pPr>
          <a:r>
            <a:rPr lang="en-US" cap="none" sz="1100" b="0" i="0" u="none" baseline="0"/>
            <a:t>The Group revenue for the financial period ended 31 December 2004 increased by 31% to RM62.9 million compared to RM47.9 million for the last corresponding period. However, the Group's pre-tax profit decreased to RM0.4 million  compared to RM1.4 million (restated) for the last corresponding period mainly due to the following reasons:
a) Loss incurred by timber sectors due to low recovery rates achieved and high manufacturing costs; and
b) Loss incurred by manufacturing sectors due to low sale of compost fertilizer.
 </a:t>
          </a:r>
        </a:p>
      </xdr:txBody>
    </xdr:sp>
    <xdr:clientData/>
  </xdr:twoCellAnchor>
  <xdr:twoCellAnchor>
    <xdr:from>
      <xdr:col>1</xdr:col>
      <xdr:colOff>0</xdr:colOff>
      <xdr:row>145</xdr:row>
      <xdr:rowOff>66675</xdr:rowOff>
    </xdr:from>
    <xdr:to>
      <xdr:col>16</xdr:col>
      <xdr:colOff>0</xdr:colOff>
      <xdr:row>149</xdr:row>
      <xdr:rowOff>133350</xdr:rowOff>
    </xdr:to>
    <xdr:sp>
      <xdr:nvSpPr>
        <xdr:cNvPr id="13" name="Text 249"/>
        <xdr:cNvSpPr txBox="1">
          <a:spLocks noChangeArrowheads="1"/>
        </xdr:cNvSpPr>
      </xdr:nvSpPr>
      <xdr:spPr>
        <a:xfrm>
          <a:off x="371475" y="27889200"/>
          <a:ext cx="6924675" cy="828675"/>
        </a:xfrm>
        <a:prstGeom prst="rect">
          <a:avLst/>
        </a:prstGeom>
        <a:solidFill>
          <a:srgbClr val="FFFFFF"/>
        </a:solidFill>
        <a:ln w="1" cmpd="sng">
          <a:noFill/>
        </a:ln>
      </xdr:spPr>
      <xdr:txBody>
        <a:bodyPr vertOverflow="clip" wrap="square"/>
        <a:p>
          <a:pPr algn="just">
            <a:defRPr/>
          </a:pPr>
          <a:r>
            <a:rPr lang="en-US" cap="none" sz="1100" b="0" i="0" u="none" baseline="0"/>
            <a:t>The Group registered a higher loss before taxation for the current quarter as compared to the immediate preceding quarter mainly due to the following reasons:
a) Loss incurred by timber sectors due to lower recovery rates achieved and high manufacturing costs;
b) Loss incurrd by manufacturing sectors due to low sale of compost fertilizer; and
</a:t>
          </a:r>
        </a:p>
      </xdr:txBody>
    </xdr:sp>
    <xdr:clientData/>
  </xdr:twoCellAnchor>
  <xdr:twoCellAnchor>
    <xdr:from>
      <xdr:col>1</xdr:col>
      <xdr:colOff>0</xdr:colOff>
      <xdr:row>152</xdr:row>
      <xdr:rowOff>0</xdr:rowOff>
    </xdr:from>
    <xdr:to>
      <xdr:col>16</xdr:col>
      <xdr:colOff>9525</xdr:colOff>
      <xdr:row>154</xdr:row>
      <xdr:rowOff>114300</xdr:rowOff>
    </xdr:to>
    <xdr:sp>
      <xdr:nvSpPr>
        <xdr:cNvPr id="14" name="Text 249"/>
        <xdr:cNvSpPr txBox="1">
          <a:spLocks noChangeArrowheads="1"/>
        </xdr:cNvSpPr>
      </xdr:nvSpPr>
      <xdr:spPr>
        <a:xfrm>
          <a:off x="371475" y="29156025"/>
          <a:ext cx="6934200" cy="495300"/>
        </a:xfrm>
        <a:prstGeom prst="rect">
          <a:avLst/>
        </a:prstGeom>
        <a:solidFill>
          <a:srgbClr val="FFFFFF"/>
        </a:solidFill>
        <a:ln w="1" cmpd="sng">
          <a:noFill/>
        </a:ln>
      </xdr:spPr>
      <xdr:txBody>
        <a:bodyPr vertOverflow="clip" wrap="square"/>
        <a:p>
          <a:pPr algn="just">
            <a:defRPr/>
          </a:pPr>
          <a:r>
            <a:rPr lang="en-US" cap="none" sz="1100" b="0" i="0" u="none" baseline="0"/>
            <a:t>The performance of the Group generally depends on the CPO price and the market demand for timber products and their level of productions.</a:t>
          </a:r>
        </a:p>
      </xdr:txBody>
    </xdr:sp>
    <xdr:clientData/>
  </xdr:twoCellAnchor>
  <xdr:twoCellAnchor>
    <xdr:from>
      <xdr:col>1</xdr:col>
      <xdr:colOff>0</xdr:colOff>
      <xdr:row>156</xdr:row>
      <xdr:rowOff>0</xdr:rowOff>
    </xdr:from>
    <xdr:to>
      <xdr:col>16</xdr:col>
      <xdr:colOff>0</xdr:colOff>
      <xdr:row>157</xdr:row>
      <xdr:rowOff>38100</xdr:rowOff>
    </xdr:to>
    <xdr:sp>
      <xdr:nvSpPr>
        <xdr:cNvPr id="15" name="Text 249"/>
        <xdr:cNvSpPr txBox="1">
          <a:spLocks noChangeArrowheads="1"/>
        </xdr:cNvSpPr>
      </xdr:nvSpPr>
      <xdr:spPr>
        <a:xfrm>
          <a:off x="371475" y="29918025"/>
          <a:ext cx="6924675" cy="228600"/>
        </a:xfrm>
        <a:prstGeom prst="rect">
          <a:avLst/>
        </a:prstGeom>
        <a:solidFill>
          <a:srgbClr val="FFFFFF"/>
        </a:solidFill>
        <a:ln w="1" cmpd="sng">
          <a:noFill/>
        </a:ln>
      </xdr:spPr>
      <xdr:txBody>
        <a:bodyPr vertOverflow="clip" wrap="square"/>
        <a:p>
          <a:pPr algn="just">
            <a:defRPr/>
          </a:pPr>
          <a:r>
            <a:rPr lang="en-US" cap="none" sz="1100" b="0" i="0" u="none" baseline="0"/>
            <a:t>Not applicable as no profit forecast or profit guarantee was published.</a:t>
          </a:r>
        </a:p>
      </xdr:txBody>
    </xdr:sp>
    <xdr:clientData/>
  </xdr:twoCellAnchor>
  <xdr:twoCellAnchor>
    <xdr:from>
      <xdr:col>1</xdr:col>
      <xdr:colOff>0</xdr:colOff>
      <xdr:row>167</xdr:row>
      <xdr:rowOff>0</xdr:rowOff>
    </xdr:from>
    <xdr:to>
      <xdr:col>16</xdr:col>
      <xdr:colOff>0</xdr:colOff>
      <xdr:row>167</xdr:row>
      <xdr:rowOff>0</xdr:rowOff>
    </xdr:to>
    <xdr:sp>
      <xdr:nvSpPr>
        <xdr:cNvPr id="16" name="Text 249"/>
        <xdr:cNvSpPr txBox="1">
          <a:spLocks noChangeArrowheads="1"/>
        </xdr:cNvSpPr>
      </xdr:nvSpPr>
      <xdr:spPr>
        <a:xfrm>
          <a:off x="371475" y="32013525"/>
          <a:ext cx="69246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168</xdr:row>
      <xdr:rowOff>0</xdr:rowOff>
    </xdr:from>
    <xdr:to>
      <xdr:col>16</xdr:col>
      <xdr:colOff>0</xdr:colOff>
      <xdr:row>170</xdr:row>
      <xdr:rowOff>28575</xdr:rowOff>
    </xdr:to>
    <xdr:sp>
      <xdr:nvSpPr>
        <xdr:cNvPr id="17" name="Text 249"/>
        <xdr:cNvSpPr txBox="1">
          <a:spLocks noChangeArrowheads="1"/>
        </xdr:cNvSpPr>
      </xdr:nvSpPr>
      <xdr:spPr>
        <a:xfrm>
          <a:off x="371475" y="32204025"/>
          <a:ext cx="6924675" cy="409575"/>
        </a:xfrm>
        <a:prstGeom prst="rect">
          <a:avLst/>
        </a:prstGeom>
        <a:solidFill>
          <a:srgbClr val="FFFFFF"/>
        </a:solidFill>
        <a:ln w="1" cmpd="sng">
          <a:noFill/>
        </a:ln>
      </xdr:spPr>
      <xdr:txBody>
        <a:bodyPr vertOverflow="clip" wrap="square"/>
        <a:p>
          <a:pPr algn="l">
            <a:defRPr/>
          </a:pPr>
          <a:r>
            <a:rPr lang="en-US" cap="none" sz="1100" b="0" i="0" u="none" baseline="0"/>
            <a:t>There were no sales of unquoted investments and/or properties for the current quarter and financial year-to-date.</a:t>
          </a:r>
        </a:p>
      </xdr:txBody>
    </xdr:sp>
    <xdr:clientData/>
  </xdr:twoCellAnchor>
  <xdr:twoCellAnchor>
    <xdr:from>
      <xdr:col>1</xdr:col>
      <xdr:colOff>0</xdr:colOff>
      <xdr:row>172</xdr:row>
      <xdr:rowOff>9525</xdr:rowOff>
    </xdr:from>
    <xdr:to>
      <xdr:col>16</xdr:col>
      <xdr:colOff>0</xdr:colOff>
      <xdr:row>173</xdr:row>
      <xdr:rowOff>66675</xdr:rowOff>
    </xdr:to>
    <xdr:sp>
      <xdr:nvSpPr>
        <xdr:cNvPr id="18" name="Text 249"/>
        <xdr:cNvSpPr txBox="1">
          <a:spLocks noChangeArrowheads="1"/>
        </xdr:cNvSpPr>
      </xdr:nvSpPr>
      <xdr:spPr>
        <a:xfrm>
          <a:off x="371475" y="32975550"/>
          <a:ext cx="6924675" cy="2476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purchases or disposals of quoted securities for the current quarter and financial year to-date.</a:t>
          </a:r>
          <a:r>
            <a:rPr lang="en-US" cap="none" sz="1200" b="0" i="0" u="none" baseline="0">
              <a:latin typeface="Times New Roman"/>
              <a:ea typeface="Times New Roman"/>
              <a:cs typeface="Times New Roman"/>
            </a:rPr>
            <a:t>
</a:t>
          </a:r>
        </a:p>
      </xdr:txBody>
    </xdr:sp>
    <xdr:clientData/>
  </xdr:twoCellAnchor>
  <xdr:twoCellAnchor>
    <xdr:from>
      <xdr:col>1</xdr:col>
      <xdr:colOff>0</xdr:colOff>
      <xdr:row>200</xdr:row>
      <xdr:rowOff>0</xdr:rowOff>
    </xdr:from>
    <xdr:to>
      <xdr:col>16</xdr:col>
      <xdr:colOff>0</xdr:colOff>
      <xdr:row>201</xdr:row>
      <xdr:rowOff>19050</xdr:rowOff>
    </xdr:to>
    <xdr:sp>
      <xdr:nvSpPr>
        <xdr:cNvPr id="19" name="Text 249"/>
        <xdr:cNvSpPr txBox="1">
          <a:spLocks noChangeArrowheads="1"/>
        </xdr:cNvSpPr>
      </xdr:nvSpPr>
      <xdr:spPr>
        <a:xfrm>
          <a:off x="371475" y="38300025"/>
          <a:ext cx="6924675" cy="209550"/>
        </a:xfrm>
        <a:prstGeom prst="rect">
          <a:avLst/>
        </a:prstGeom>
        <a:solidFill>
          <a:srgbClr val="FFFFFF"/>
        </a:solidFill>
        <a:ln w="1" cmpd="sng">
          <a:noFill/>
        </a:ln>
      </xdr:spPr>
      <xdr:txBody>
        <a:bodyPr vertOverflow="clip" wrap="square"/>
        <a:p>
          <a:pPr algn="just">
            <a:defRPr/>
          </a:pPr>
          <a:r>
            <a:rPr lang="en-US" cap="none" sz="1100" b="0" i="0" u="none" baseline="0"/>
            <a:t>The Group does not have any financial instruments with off-balance sheet risk as at 25 February 2005.</a:t>
          </a:r>
        </a:p>
      </xdr:txBody>
    </xdr:sp>
    <xdr:clientData/>
  </xdr:twoCellAnchor>
  <xdr:twoCellAnchor>
    <xdr:from>
      <xdr:col>1</xdr:col>
      <xdr:colOff>9525</xdr:colOff>
      <xdr:row>203</xdr:row>
      <xdr:rowOff>9525</xdr:rowOff>
    </xdr:from>
    <xdr:to>
      <xdr:col>16</xdr:col>
      <xdr:colOff>19050</xdr:colOff>
      <xdr:row>214</xdr:row>
      <xdr:rowOff>57150</xdr:rowOff>
    </xdr:to>
    <xdr:sp>
      <xdr:nvSpPr>
        <xdr:cNvPr id="20" name="Text 249"/>
        <xdr:cNvSpPr txBox="1">
          <a:spLocks noChangeArrowheads="1"/>
        </xdr:cNvSpPr>
      </xdr:nvSpPr>
      <xdr:spPr>
        <a:xfrm>
          <a:off x="381000" y="38881050"/>
          <a:ext cx="6934200" cy="2143125"/>
        </a:xfrm>
        <a:prstGeom prst="rect">
          <a:avLst/>
        </a:prstGeom>
        <a:solidFill>
          <a:srgbClr val="FFFFFF"/>
        </a:solidFill>
        <a:ln w="1" cmpd="sng">
          <a:noFill/>
        </a:ln>
      </xdr:spPr>
      <xdr:txBody>
        <a:bodyPr vertOverflow="clip" wrap="square"/>
        <a:p>
          <a:pPr algn="just">
            <a:defRPr/>
          </a:pPr>
          <a:r>
            <a:rPr lang="en-US" cap="none" sz="1100" b="0" i="0" u="none" baseline="0"/>
            <a:t>Tanah Emas Oil Palm Processing Sdn. Bhd. ("TEOPP") commenced an action on 1 April 2004 by way of a writ of summons against Semangat Wang Sdn. Bhd. ("1st Defendant"), Yap Ah Kau @ Yap Kok Ming ("2nd Defendant") and Hee Ngit Jin ("3rd Defendant") for the recovery of RM802,638 together with interest at 8.8% per annum being the sum owing to TEOPP as at 29 February 2004 pursuant to a loan given by TEOPP to the 1st Defendant which was guaranteed by the 2nd Defendant and 3rd Defendant.  The case has been set down for trial on the 17th to 21st October 2005 at Sandakan Court.  The Court has also fixed for re-mention of the above case on 2nd September 2005.
The Board, based on legal advice, is of the opinion that the company should be able to succeed in the claim at the trial based on the available evidence at this stage. 
Save as disclosed above, the Group does not have other pending material litigation as at 25 February 2005.
</a:t>
          </a:r>
        </a:p>
      </xdr:txBody>
    </xdr:sp>
    <xdr:clientData/>
  </xdr:twoCellAnchor>
  <xdr:twoCellAnchor>
    <xdr:from>
      <xdr:col>1</xdr:col>
      <xdr:colOff>9525</xdr:colOff>
      <xdr:row>217</xdr:row>
      <xdr:rowOff>9525</xdr:rowOff>
    </xdr:from>
    <xdr:to>
      <xdr:col>16</xdr:col>
      <xdr:colOff>19050</xdr:colOff>
      <xdr:row>218</xdr:row>
      <xdr:rowOff>180975</xdr:rowOff>
    </xdr:to>
    <xdr:sp>
      <xdr:nvSpPr>
        <xdr:cNvPr id="21" name="Text 249"/>
        <xdr:cNvSpPr txBox="1">
          <a:spLocks noChangeArrowheads="1"/>
        </xdr:cNvSpPr>
      </xdr:nvSpPr>
      <xdr:spPr>
        <a:xfrm>
          <a:off x="381000" y="41548050"/>
          <a:ext cx="6934200" cy="361950"/>
        </a:xfrm>
        <a:prstGeom prst="rect">
          <a:avLst/>
        </a:prstGeom>
        <a:solidFill>
          <a:srgbClr val="FFFFFF"/>
        </a:solidFill>
        <a:ln w="1" cmpd="sng">
          <a:noFill/>
        </a:ln>
      </xdr:spPr>
      <xdr:txBody>
        <a:bodyPr vertOverflow="clip" wrap="square"/>
        <a:p>
          <a:pPr algn="just">
            <a:defRPr/>
          </a:pPr>
          <a:r>
            <a:rPr lang="en-US" cap="none" sz="1100" b="0" i="0" u="none" baseline="0"/>
            <a:t>The Board does not recommend the payment of any dividend for the period ended 31 December 2004.</a:t>
          </a:r>
        </a:p>
      </xdr:txBody>
    </xdr:sp>
    <xdr:clientData/>
  </xdr:twoCellAnchor>
  <xdr:twoCellAnchor>
    <xdr:from>
      <xdr:col>0</xdr:col>
      <xdr:colOff>352425</xdr:colOff>
      <xdr:row>249</xdr:row>
      <xdr:rowOff>66675</xdr:rowOff>
    </xdr:from>
    <xdr:to>
      <xdr:col>11</xdr:col>
      <xdr:colOff>76200</xdr:colOff>
      <xdr:row>251</xdr:row>
      <xdr:rowOff>114300</xdr:rowOff>
    </xdr:to>
    <xdr:sp>
      <xdr:nvSpPr>
        <xdr:cNvPr id="22" name="Text 249"/>
        <xdr:cNvSpPr txBox="1">
          <a:spLocks noChangeArrowheads="1"/>
        </xdr:cNvSpPr>
      </xdr:nvSpPr>
      <xdr:spPr>
        <a:xfrm>
          <a:off x="352425" y="45796200"/>
          <a:ext cx="5419725" cy="371475"/>
        </a:xfrm>
        <a:prstGeom prst="rect">
          <a:avLst/>
        </a:prstGeom>
        <a:solidFill>
          <a:srgbClr val="FFFFFF"/>
        </a:solidFill>
        <a:ln w="1" cmpd="sng">
          <a:noFill/>
        </a:ln>
      </xdr:spPr>
      <xdr:txBody>
        <a:bodyPr vertOverflow="clip" wrap="square"/>
        <a:p>
          <a:pPr algn="just">
            <a:defRPr/>
          </a:pPr>
          <a:r>
            <a:rPr lang="en-US" cap="none" sz="1100" b="0" i="0" u="none" baseline="0"/>
            <a:t>(The Notes to the Quarterly Report should be read in conjunction with the Annual Financial Statements for the year ended 30 June 2004)</a:t>
          </a:r>
        </a:p>
      </xdr:txBody>
    </xdr:sp>
    <xdr:clientData/>
  </xdr:twoCellAnchor>
  <xdr:twoCellAnchor>
    <xdr:from>
      <xdr:col>1</xdr:col>
      <xdr:colOff>9525</xdr:colOff>
      <xdr:row>239</xdr:row>
      <xdr:rowOff>9525</xdr:rowOff>
    </xdr:from>
    <xdr:to>
      <xdr:col>16</xdr:col>
      <xdr:colOff>19050</xdr:colOff>
      <xdr:row>241</xdr:row>
      <xdr:rowOff>38100</xdr:rowOff>
    </xdr:to>
    <xdr:sp>
      <xdr:nvSpPr>
        <xdr:cNvPr id="23" name="Text 249"/>
        <xdr:cNvSpPr txBox="1">
          <a:spLocks noChangeArrowheads="1"/>
        </xdr:cNvSpPr>
      </xdr:nvSpPr>
      <xdr:spPr>
        <a:xfrm>
          <a:off x="381000" y="43834050"/>
          <a:ext cx="6934200" cy="409575"/>
        </a:xfrm>
        <a:prstGeom prst="rect">
          <a:avLst/>
        </a:prstGeom>
        <a:solidFill>
          <a:srgbClr val="FFFFFF"/>
        </a:solidFill>
        <a:ln w="1" cmpd="sng">
          <a:noFill/>
        </a:ln>
      </xdr:spPr>
      <xdr:txBody>
        <a:bodyPr vertOverflow="clip" wrap="square"/>
        <a:p>
          <a:pPr algn="just">
            <a:defRPr/>
          </a:pPr>
          <a:r>
            <a:rPr lang="en-US" cap="none" sz="1100" b="0" i="0" u="none" baseline="0"/>
            <a:t>The current interim financial statements were authorised for issue by the Board of Directors in accordance with a resolution of the Directors on 25 February 2005.</a:t>
          </a:r>
        </a:p>
      </xdr:txBody>
    </xdr:sp>
    <xdr:clientData/>
  </xdr:twoCellAnchor>
  <xdr:twoCellAnchor>
    <xdr:from>
      <xdr:col>0</xdr:col>
      <xdr:colOff>361950</xdr:colOff>
      <xdr:row>175</xdr:row>
      <xdr:rowOff>28575</xdr:rowOff>
    </xdr:from>
    <xdr:to>
      <xdr:col>16</xdr:col>
      <xdr:colOff>0</xdr:colOff>
      <xdr:row>185</xdr:row>
      <xdr:rowOff>0</xdr:rowOff>
    </xdr:to>
    <xdr:sp>
      <xdr:nvSpPr>
        <xdr:cNvPr id="24" name="Text 249"/>
        <xdr:cNvSpPr txBox="1">
          <a:spLocks noChangeArrowheads="1"/>
        </xdr:cNvSpPr>
      </xdr:nvSpPr>
      <xdr:spPr>
        <a:xfrm>
          <a:off x="361950" y="33566100"/>
          <a:ext cx="6934200" cy="187642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proposed acquisition by the Company of an undivded portion of land measuring approximately 2,069 acres forming part of all that piece of land held under Lease No. 085310005 located in District of Labuk &amp; Sugut, Sabah from Freehold Greenland Sdn. Bhd. for a cash consideration of RM25,862,500 as announced on 29 April 2004, 30 April 2004 and 5 November 2004.  The Board is pleased to announce that the acquisition of the property was duly completed on 30 December 2004 at an adjusted purchase price of RM25,825,500 mutually agreed  by the parties.  The adjustment was represented a shortfall of 2.96 acres as per the subdivided document of the title to the Property under Title No. Country Lease 085337524, which measuring 2,066.04 acres only.
Save as disclosed above, there are no other corporate proposals announced but not completed as at 25 February 2005.</a:t>
          </a:r>
          <a:r>
            <a:rPr lang="en-US" cap="none" sz="12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My%20Documents\Louis%20Chin\Consol%20Quarter%20Reporting\Quarter%20Consol%20Account%202005\Q2%2031%20DEC%202005\Consol%20BS%20&amp;%20PL%2031-12-04%20(Change%20acc%20polic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SDK Cons adj"/>
      <sheetName val="Hoest Consol Adj "/>
      <sheetName val="Gagnar Consol Adj"/>
      <sheetName val="Gdw &amp; MI rec"/>
      <sheetName val="EPS"/>
      <sheetName val="PL-KLSE"/>
      <sheetName val="BS-KLSE"/>
      <sheetName val="Equity"/>
      <sheetName val="CF"/>
      <sheetName val="CF-1"/>
      <sheetName val="CF-KLSE"/>
      <sheetName val="Notes-KLSE"/>
      <sheetName val="Point to note"/>
      <sheetName val="Sheet1"/>
      <sheetName val="var w audit"/>
      <sheetName val="consol adj previous"/>
      <sheetName val="KLSE PL"/>
      <sheetName val="KLSE BS"/>
      <sheetName val="Div cal"/>
      <sheetName val="DIV"/>
      <sheetName val="notes"/>
      <sheetName val="Sheet2"/>
      <sheetName val="Forecast"/>
      <sheetName val="FC calc"/>
    </sheetNames>
    <sheetDataSet>
      <sheetData sheetId="6">
        <row r="96">
          <cell r="D96">
            <v>-1218502.1015670188</v>
          </cell>
        </row>
        <row r="100">
          <cell r="E100">
            <v>-9.371097661787989E-05</v>
          </cell>
          <cell r="H100">
            <v>-0.0035207689141961</v>
          </cell>
        </row>
      </sheetData>
      <sheetData sheetId="7">
        <row r="1">
          <cell r="B1" t="str">
            <v>Tanah Emas Corporation Berhad</v>
          </cell>
          <cell r="H1" t="str">
            <v>(298367-A)</v>
          </cell>
        </row>
        <row r="2">
          <cell r="B2" t="str">
            <v>(Incorporated in Malaysia)</v>
          </cell>
        </row>
        <row r="4">
          <cell r="B4" t="str">
            <v>Interim Report for the 2nd Quarter Ended 31 December 2004</v>
          </cell>
        </row>
        <row r="5">
          <cell r="B5" t="str">
            <v>(The figures have not been audited)</v>
          </cell>
        </row>
        <row r="8">
          <cell r="B8" t="str">
            <v>For the 2nd quarter ended 31 December 2004</v>
          </cell>
        </row>
        <row r="24">
          <cell r="H24">
            <v>-831</v>
          </cell>
          <cell r="L24">
            <v>-1357</v>
          </cell>
        </row>
      </sheetData>
      <sheetData sheetId="8">
        <row r="1">
          <cell r="H1" t="str">
            <v>(298367-A)</v>
          </cell>
        </row>
        <row r="11">
          <cell r="J11" t="str">
            <v>31-12-04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R44"/>
  <sheetViews>
    <sheetView tabSelected="1" workbookViewId="0" topLeftCell="A6">
      <selection activeCell="L16" sqref="L16"/>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0.8554687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N1" s="3"/>
      <c r="P1" s="3"/>
    </row>
    <row r="2" spans="2:16" ht="15.75">
      <c r="B2" s="9"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15" t="s">
        <v>4</v>
      </c>
      <c r="C5" s="10"/>
      <c r="D5" s="10"/>
      <c r="E5" s="10"/>
      <c r="F5" s="10"/>
      <c r="G5" s="10"/>
      <c r="H5" s="10"/>
      <c r="I5" s="11"/>
      <c r="J5" s="12"/>
      <c r="K5" s="13"/>
      <c r="L5" s="12"/>
      <c r="N5" s="10"/>
      <c r="P5" s="10"/>
    </row>
    <row r="7" spans="2:18" ht="15.75">
      <c r="B7" s="16" t="s">
        <v>5</v>
      </c>
      <c r="C7" s="10"/>
      <c r="D7" s="10"/>
      <c r="E7" s="10"/>
      <c r="F7" s="10"/>
      <c r="G7" s="10"/>
      <c r="H7" s="10"/>
      <c r="I7" s="11"/>
      <c r="J7" s="12"/>
      <c r="K7" s="13"/>
      <c r="L7" s="12"/>
      <c r="N7" s="10"/>
      <c r="P7" s="10"/>
      <c r="Q7" s="17"/>
      <c r="R7" s="17"/>
    </row>
    <row r="8" spans="2:18" s="18" customFormat="1" ht="15.75">
      <c r="B8" s="16" t="s">
        <v>6</v>
      </c>
      <c r="C8" s="19"/>
      <c r="D8" s="19"/>
      <c r="E8" s="19"/>
      <c r="F8" s="19"/>
      <c r="G8" s="19"/>
      <c r="H8" s="20"/>
      <c r="I8" s="21"/>
      <c r="J8" s="21"/>
      <c r="K8" s="22"/>
      <c r="L8" s="20"/>
      <c r="M8" s="21"/>
      <c r="N8" s="21"/>
      <c r="Q8" s="23"/>
      <c r="R8" s="23"/>
    </row>
    <row r="9" spans="2:18" s="18" customFormat="1" ht="15">
      <c r="B9" s="19"/>
      <c r="C9" s="19"/>
      <c r="D9" s="19"/>
      <c r="E9" s="19"/>
      <c r="F9" s="19"/>
      <c r="G9" s="19"/>
      <c r="H9" s="24" t="s">
        <v>7</v>
      </c>
      <c r="I9" s="25"/>
      <c r="J9" s="25"/>
      <c r="K9" s="22"/>
      <c r="L9" s="24" t="s">
        <v>8</v>
      </c>
      <c r="M9" s="25"/>
      <c r="N9" s="25"/>
      <c r="Q9" s="23"/>
      <c r="R9" s="23"/>
    </row>
    <row r="10" spans="2:18" s="18" customFormat="1" ht="15">
      <c r="B10" s="19"/>
      <c r="C10" s="19"/>
      <c r="D10" s="19"/>
      <c r="E10" s="19"/>
      <c r="F10" s="19"/>
      <c r="G10" s="19"/>
      <c r="H10" s="26" t="s">
        <v>9</v>
      </c>
      <c r="I10" s="27"/>
      <c r="J10" s="24"/>
      <c r="K10" s="28"/>
      <c r="L10" s="26" t="str">
        <f>H10</f>
        <v>31 December</v>
      </c>
      <c r="M10" s="27"/>
      <c r="N10" s="24"/>
      <c r="Q10" s="29"/>
      <c r="R10" s="29"/>
    </row>
    <row r="11" spans="2:18" s="18" customFormat="1" ht="15">
      <c r="B11" s="19"/>
      <c r="C11" s="19"/>
      <c r="D11" s="19"/>
      <c r="E11" s="19"/>
      <c r="F11" s="19"/>
      <c r="G11" s="19"/>
      <c r="H11" s="30" t="s">
        <v>10</v>
      </c>
      <c r="I11" s="31"/>
      <c r="J11" s="30" t="s">
        <v>11</v>
      </c>
      <c r="K11" s="31"/>
      <c r="L11" s="31" t="str">
        <f>H11</f>
        <v>2004</v>
      </c>
      <c r="M11" s="31"/>
      <c r="N11" s="31" t="str">
        <f>J11</f>
        <v>2003</v>
      </c>
      <c r="Q11" s="32"/>
      <c r="R11" s="32"/>
    </row>
    <row r="12" spans="2:18" s="18" customFormat="1" ht="15">
      <c r="B12" s="19"/>
      <c r="C12" s="19"/>
      <c r="D12" s="19"/>
      <c r="E12" s="19"/>
      <c r="F12" s="19"/>
      <c r="G12" s="19"/>
      <c r="H12" s="20" t="s">
        <v>12</v>
      </c>
      <c r="I12" s="33"/>
      <c r="J12" s="20" t="s">
        <v>12</v>
      </c>
      <c r="L12" s="34" t="s">
        <v>12</v>
      </c>
      <c r="N12" s="20" t="s">
        <v>12</v>
      </c>
      <c r="Q12" s="29"/>
      <c r="R12" s="29"/>
    </row>
    <row r="13" spans="2:18" s="35" customFormat="1" ht="13.5" customHeight="1">
      <c r="B13" s="36"/>
      <c r="C13" s="36"/>
      <c r="D13" s="36"/>
      <c r="E13" s="36"/>
      <c r="F13" s="36"/>
      <c r="G13" s="36"/>
      <c r="H13" s="37"/>
      <c r="I13" s="38"/>
      <c r="J13" s="39" t="s">
        <v>13</v>
      </c>
      <c r="K13" s="40"/>
      <c r="L13" s="40"/>
      <c r="M13" s="40"/>
      <c r="N13" s="39" t="s">
        <v>13</v>
      </c>
      <c r="O13" s="36"/>
      <c r="P13" s="36"/>
      <c r="Q13" s="41"/>
      <c r="R13" s="41"/>
    </row>
    <row r="14" spans="2:18" s="18" customFormat="1" ht="15.75" customHeight="1">
      <c r="B14" s="19" t="s">
        <v>14</v>
      </c>
      <c r="C14" s="19"/>
      <c r="D14" s="19"/>
      <c r="E14" s="19"/>
      <c r="F14" s="19"/>
      <c r="G14" s="19"/>
      <c r="H14" s="42">
        <v>33486</v>
      </c>
      <c r="I14" s="42"/>
      <c r="J14" s="42">
        <v>28338</v>
      </c>
      <c r="K14" s="43"/>
      <c r="L14" s="42">
        <v>62925</v>
      </c>
      <c r="M14" s="43"/>
      <c r="N14" s="42">
        <v>47909</v>
      </c>
      <c r="Q14" s="42"/>
      <c r="R14" s="42"/>
    </row>
    <row r="15" spans="2:18" s="18" customFormat="1" ht="15.75" customHeight="1">
      <c r="B15" s="19" t="s">
        <v>15</v>
      </c>
      <c r="C15" s="19"/>
      <c r="D15" s="19"/>
      <c r="E15" s="19"/>
      <c r="F15" s="19"/>
      <c r="G15" s="19"/>
      <c r="H15" s="42">
        <v>-32537</v>
      </c>
      <c r="I15" s="42"/>
      <c r="J15" s="42">
        <v>-27380</v>
      </c>
      <c r="K15" s="42"/>
      <c r="L15" s="42">
        <v>-60233</v>
      </c>
      <c r="M15" s="43"/>
      <c r="N15" s="42">
        <v>-44608</v>
      </c>
      <c r="Q15" s="42"/>
      <c r="R15" s="42"/>
    </row>
    <row r="16" spans="2:18" s="18" customFormat="1" ht="15.75" customHeight="1">
      <c r="B16" s="19" t="s">
        <v>16</v>
      </c>
      <c r="C16" s="19"/>
      <c r="D16" s="19"/>
      <c r="E16" s="19"/>
      <c r="F16" s="19"/>
      <c r="G16" s="19"/>
      <c r="H16" s="42">
        <v>0</v>
      </c>
      <c r="I16" s="44"/>
      <c r="J16" s="44">
        <v>273</v>
      </c>
      <c r="K16" s="45"/>
      <c r="L16" s="42">
        <v>0</v>
      </c>
      <c r="M16" s="45"/>
      <c r="N16" s="44">
        <v>494</v>
      </c>
      <c r="O16" s="22"/>
      <c r="Q16" s="42"/>
      <c r="R16" s="42"/>
    </row>
    <row r="17" spans="2:18" s="18" customFormat="1" ht="3.75" customHeight="1">
      <c r="B17" s="19"/>
      <c r="C17" s="19"/>
      <c r="D17" s="19"/>
      <c r="E17" s="19"/>
      <c r="F17" s="19"/>
      <c r="G17" s="19"/>
      <c r="H17" s="46"/>
      <c r="I17" s="42"/>
      <c r="J17" s="46"/>
      <c r="K17" s="43"/>
      <c r="L17" s="47"/>
      <c r="M17" s="43"/>
      <c r="N17" s="46"/>
      <c r="Q17" s="42"/>
      <c r="R17" s="42"/>
    </row>
    <row r="18" spans="2:18" s="18" customFormat="1" ht="3.75" customHeight="1">
      <c r="B18" s="19"/>
      <c r="C18" s="19"/>
      <c r="D18" s="19"/>
      <c r="E18" s="19"/>
      <c r="F18" s="19"/>
      <c r="G18" s="19"/>
      <c r="H18" s="42"/>
      <c r="I18" s="42"/>
      <c r="J18" s="42"/>
      <c r="K18" s="43"/>
      <c r="L18" s="43"/>
      <c r="M18" s="43"/>
      <c r="N18" s="42"/>
      <c r="Q18" s="42"/>
      <c r="R18" s="42"/>
    </row>
    <row r="19" spans="2:18" s="18" customFormat="1" ht="15.75" customHeight="1">
      <c r="B19" s="19" t="s">
        <v>17</v>
      </c>
      <c r="C19" s="19"/>
      <c r="D19" s="19"/>
      <c r="E19" s="19"/>
      <c r="F19" s="19"/>
      <c r="G19" s="19"/>
      <c r="H19" s="42">
        <v>949</v>
      </c>
      <c r="I19" s="33"/>
      <c r="J19" s="42">
        <v>1231</v>
      </c>
      <c r="L19" s="42">
        <v>2692</v>
      </c>
      <c r="N19" s="42">
        <v>3795</v>
      </c>
      <c r="Q19" s="42"/>
      <c r="R19" s="42"/>
    </row>
    <row r="20" spans="2:18" s="18" customFormat="1" ht="15.75" customHeight="1">
      <c r="B20" s="19" t="s">
        <v>18</v>
      </c>
      <c r="C20" s="19"/>
      <c r="D20" s="19"/>
      <c r="E20" s="19"/>
      <c r="F20" s="19"/>
      <c r="G20" s="19"/>
      <c r="H20" s="42">
        <v>-1375</v>
      </c>
      <c r="I20" s="44"/>
      <c r="J20" s="44">
        <v>-1312</v>
      </c>
      <c r="K20" s="45"/>
      <c r="L20" s="43">
        <v>-2272</v>
      </c>
      <c r="M20" s="45"/>
      <c r="N20" s="44">
        <v>-2346</v>
      </c>
      <c r="Q20" s="42"/>
      <c r="R20" s="42"/>
    </row>
    <row r="21" spans="2:18" s="18" customFormat="1" ht="3.75" customHeight="1">
      <c r="B21" s="19"/>
      <c r="C21" s="19"/>
      <c r="D21" s="19"/>
      <c r="E21" s="19"/>
      <c r="F21" s="19"/>
      <c r="G21" s="19"/>
      <c r="H21" s="46"/>
      <c r="I21" s="44"/>
      <c r="J21" s="46"/>
      <c r="K21" s="43"/>
      <c r="L21" s="46"/>
      <c r="M21" s="43"/>
      <c r="N21" s="46"/>
      <c r="Q21" s="42"/>
      <c r="R21" s="42"/>
    </row>
    <row r="22" spans="2:18" s="18" customFormat="1" ht="3.75" customHeight="1">
      <c r="B22" s="19"/>
      <c r="C22" s="19"/>
      <c r="D22" s="19"/>
      <c r="E22" s="19"/>
      <c r="F22" s="19"/>
      <c r="G22" s="19"/>
      <c r="H22" s="44"/>
      <c r="I22" s="44"/>
      <c r="J22" s="44"/>
      <c r="K22" s="45"/>
      <c r="L22" s="44"/>
      <c r="M22" s="45"/>
      <c r="N22" s="44"/>
      <c r="Q22" s="42"/>
      <c r="R22" s="42"/>
    </row>
    <row r="23" spans="2:18" s="18" customFormat="1" ht="15.75" customHeight="1">
      <c r="B23" s="19" t="s">
        <v>19</v>
      </c>
      <c r="D23" s="19"/>
      <c r="E23" s="19"/>
      <c r="F23" s="19"/>
      <c r="G23" s="19"/>
      <c r="H23" s="42">
        <v>-426</v>
      </c>
      <c r="I23" s="44">
        <v>0</v>
      </c>
      <c r="J23" s="44">
        <v>-81</v>
      </c>
      <c r="K23" s="45"/>
      <c r="L23" s="42">
        <v>420</v>
      </c>
      <c r="M23" s="44">
        <v>0</v>
      </c>
      <c r="N23" s="44">
        <v>1449</v>
      </c>
      <c r="Q23" s="42"/>
      <c r="R23" s="42"/>
    </row>
    <row r="24" spans="2:18" s="18" customFormat="1" ht="15.75" customHeight="1">
      <c r="B24" s="19" t="s">
        <v>20</v>
      </c>
      <c r="C24" s="19"/>
      <c r="D24" s="19"/>
      <c r="E24" s="19"/>
      <c r="F24" s="19"/>
      <c r="G24" s="19"/>
      <c r="H24" s="42">
        <v>-831</v>
      </c>
      <c r="I24" s="44"/>
      <c r="J24" s="44">
        <v>-754</v>
      </c>
      <c r="K24" s="45"/>
      <c r="L24" s="42">
        <v>-1357</v>
      </c>
      <c r="M24" s="45"/>
      <c r="N24" s="44">
        <v>-1392</v>
      </c>
      <c r="Q24" s="42"/>
      <c r="R24" s="42"/>
    </row>
    <row r="25" spans="2:18" s="18" customFormat="1" ht="3.75" customHeight="1">
      <c r="B25" s="19"/>
      <c r="C25" s="19"/>
      <c r="D25" s="19"/>
      <c r="E25" s="19"/>
      <c r="F25" s="19"/>
      <c r="G25" s="19"/>
      <c r="H25" s="46"/>
      <c r="I25" s="44"/>
      <c r="J25" s="46"/>
      <c r="K25" s="45"/>
      <c r="L25" s="47"/>
      <c r="M25" s="45"/>
      <c r="N25" s="46"/>
      <c r="Q25" s="42"/>
      <c r="R25" s="42"/>
    </row>
    <row r="26" spans="2:18" s="18" customFormat="1" ht="3.75" customHeight="1">
      <c r="B26" s="19"/>
      <c r="C26" s="19"/>
      <c r="D26" s="19"/>
      <c r="E26" s="19"/>
      <c r="F26" s="19"/>
      <c r="G26" s="19"/>
      <c r="H26" s="42"/>
      <c r="I26" s="44"/>
      <c r="J26" s="42"/>
      <c r="K26" s="45"/>
      <c r="L26" s="43"/>
      <c r="M26" s="45"/>
      <c r="N26" s="42"/>
      <c r="Q26" s="42"/>
      <c r="R26" s="42"/>
    </row>
    <row r="27" spans="2:18" s="18" customFormat="1" ht="15.75" customHeight="1">
      <c r="B27" s="19" t="s">
        <v>21</v>
      </c>
      <c r="C27" s="19"/>
      <c r="D27" s="19"/>
      <c r="E27" s="19"/>
      <c r="F27" s="19"/>
      <c r="G27" s="19"/>
      <c r="H27" s="43">
        <v>-1257</v>
      </c>
      <c r="I27" s="44"/>
      <c r="J27" s="43">
        <v>-835</v>
      </c>
      <c r="K27" s="45"/>
      <c r="L27" s="43">
        <v>-937</v>
      </c>
      <c r="M27" s="45"/>
      <c r="N27" s="43">
        <v>57</v>
      </c>
      <c r="Q27" s="43"/>
      <c r="R27" s="43"/>
    </row>
    <row r="28" spans="2:18" s="18" customFormat="1" ht="15" customHeight="1" hidden="1">
      <c r="B28" s="19" t="s">
        <v>22</v>
      </c>
      <c r="C28" s="19"/>
      <c r="D28" s="19"/>
      <c r="E28" s="19"/>
      <c r="F28" s="19"/>
      <c r="G28" s="19"/>
      <c r="H28" s="42">
        <v>0</v>
      </c>
      <c r="I28" s="44"/>
      <c r="J28" s="42">
        <v>0</v>
      </c>
      <c r="K28" s="45"/>
      <c r="L28" s="43">
        <v>0</v>
      </c>
      <c r="M28" s="45"/>
      <c r="N28" s="42">
        <v>0</v>
      </c>
      <c r="Q28" s="42"/>
      <c r="R28" s="42"/>
    </row>
    <row r="29" spans="2:18" s="18" customFormat="1" ht="15" customHeight="1" hidden="1">
      <c r="B29" s="19" t="s">
        <v>23</v>
      </c>
      <c r="C29" s="19"/>
      <c r="D29" s="19"/>
      <c r="E29" s="19"/>
      <c r="F29" s="19"/>
      <c r="G29" s="19"/>
      <c r="H29" s="42">
        <v>0</v>
      </c>
      <c r="I29" s="44"/>
      <c r="J29" s="42">
        <v>0</v>
      </c>
      <c r="K29" s="45"/>
      <c r="L29" s="43">
        <v>0</v>
      </c>
      <c r="M29" s="45"/>
      <c r="N29" s="42">
        <v>0</v>
      </c>
      <c r="Q29" s="42"/>
      <c r="R29" s="42"/>
    </row>
    <row r="30" spans="2:18" s="18" customFormat="1" ht="17.25" customHeight="1">
      <c r="B30" s="19" t="s">
        <v>24</v>
      </c>
      <c r="C30" s="19"/>
      <c r="D30" s="19"/>
      <c r="E30" s="19"/>
      <c r="F30" s="19"/>
      <c r="G30" s="19"/>
      <c r="H30" s="42">
        <v>201</v>
      </c>
      <c r="I30" s="44"/>
      <c r="J30" s="42">
        <v>0</v>
      </c>
      <c r="K30" s="45"/>
      <c r="L30" s="42">
        <v>328</v>
      </c>
      <c r="M30" s="45"/>
      <c r="N30" s="42">
        <v>0</v>
      </c>
      <c r="Q30" s="42"/>
      <c r="R30" s="42"/>
    </row>
    <row r="31" spans="2:18" s="18" customFormat="1" ht="3.75" customHeight="1">
      <c r="B31" s="19"/>
      <c r="C31" s="19"/>
      <c r="D31" s="19"/>
      <c r="E31" s="19"/>
      <c r="F31" s="19"/>
      <c r="G31" s="19"/>
      <c r="H31" s="46"/>
      <c r="I31" s="44"/>
      <c r="J31" s="46"/>
      <c r="K31" s="45"/>
      <c r="L31" s="47"/>
      <c r="M31" s="45"/>
      <c r="N31" s="46"/>
      <c r="Q31" s="42"/>
      <c r="R31" s="42"/>
    </row>
    <row r="32" spans="2:18" s="18" customFormat="1" ht="3.75" customHeight="1">
      <c r="B32" s="19"/>
      <c r="C32" s="19"/>
      <c r="D32" s="19"/>
      <c r="E32" s="19"/>
      <c r="F32" s="19"/>
      <c r="G32" s="19"/>
      <c r="H32" s="42"/>
      <c r="I32" s="44"/>
      <c r="J32" s="42"/>
      <c r="K32" s="45"/>
      <c r="L32" s="43"/>
      <c r="M32" s="45"/>
      <c r="N32" s="42"/>
      <c r="Q32" s="42"/>
      <c r="R32" s="42"/>
    </row>
    <row r="33" spans="2:18" s="18" customFormat="1" ht="18.75" customHeight="1" thickBot="1">
      <c r="B33" s="19" t="s">
        <v>25</v>
      </c>
      <c r="C33" s="19"/>
      <c r="D33" s="19"/>
      <c r="E33" s="19"/>
      <c r="F33" s="19"/>
      <c r="G33" s="19"/>
      <c r="H33" s="48">
        <v>-1056</v>
      </c>
      <c r="I33" s="44"/>
      <c r="J33" s="48">
        <v>-835</v>
      </c>
      <c r="K33" s="43"/>
      <c r="L33" s="48">
        <v>-609</v>
      </c>
      <c r="M33" s="43"/>
      <c r="N33" s="48">
        <v>57</v>
      </c>
      <c r="Q33" s="43"/>
      <c r="R33" s="43"/>
    </row>
    <row r="34" spans="2:18" s="18" customFormat="1" ht="7.5" customHeight="1" thickTop="1">
      <c r="B34" s="19"/>
      <c r="C34" s="19"/>
      <c r="D34" s="19"/>
      <c r="E34" s="19"/>
      <c r="F34" s="19"/>
      <c r="G34" s="19"/>
      <c r="H34" s="44"/>
      <c r="I34" s="44"/>
      <c r="J34" s="44"/>
      <c r="K34" s="45"/>
      <c r="L34" s="45"/>
      <c r="M34" s="45"/>
      <c r="N34" s="44"/>
      <c r="Q34" s="42"/>
      <c r="R34" s="42"/>
    </row>
    <row r="35" spans="2:18" s="18" customFormat="1" ht="15.75" customHeight="1">
      <c r="B35" s="19" t="s">
        <v>26</v>
      </c>
      <c r="C35" s="19"/>
      <c r="D35" s="19"/>
      <c r="E35" s="19"/>
      <c r="F35" s="19"/>
      <c r="G35" s="19"/>
      <c r="H35" s="33"/>
      <c r="I35" s="33"/>
      <c r="J35" s="33"/>
      <c r="K35" s="45"/>
      <c r="L35" s="33"/>
      <c r="M35" s="49"/>
      <c r="N35" s="33"/>
      <c r="O35" s="22"/>
      <c r="Q35" s="50"/>
      <c r="R35" s="50"/>
    </row>
    <row r="36" spans="3:14" s="18" customFormat="1" ht="15.75" customHeight="1" thickBot="1">
      <c r="C36" s="19" t="s">
        <v>27</v>
      </c>
      <c r="D36" s="19"/>
      <c r="E36" s="19"/>
      <c r="F36" s="19"/>
      <c r="G36" s="19"/>
      <c r="H36" s="51">
        <v>-0.5382523388232454</v>
      </c>
      <c r="I36" s="20"/>
      <c r="J36" s="51">
        <v>-0.16</v>
      </c>
      <c r="L36" s="51">
        <v>-0.3104092020398577</v>
      </c>
      <c r="M36" s="50"/>
      <c r="N36" s="51">
        <v>0.03</v>
      </c>
    </row>
    <row r="37" spans="2:14" s="18" customFormat="1" ht="17.25" customHeight="1" thickTop="1">
      <c r="B37" s="19"/>
      <c r="C37" s="19"/>
      <c r="D37" s="19"/>
      <c r="E37" s="19"/>
      <c r="F37" s="19"/>
      <c r="G37" s="19"/>
      <c r="H37" s="52"/>
      <c r="I37" s="29"/>
      <c r="J37" s="52"/>
      <c r="L37" s="52"/>
      <c r="M37" s="50"/>
      <c r="N37" s="52"/>
    </row>
    <row r="38" spans="3:14" s="18" customFormat="1" ht="15.75" customHeight="1" hidden="1" thickBot="1">
      <c r="C38" s="19" t="s">
        <v>28</v>
      </c>
      <c r="D38" s="19"/>
      <c r="E38" s="19"/>
      <c r="F38" s="19"/>
      <c r="G38" s="19"/>
      <c r="H38" s="51">
        <f>'[1]EPS'!H100*100</f>
        <v>-0.35207689141961</v>
      </c>
      <c r="I38" s="20"/>
      <c r="J38" s="51">
        <v>0.35</v>
      </c>
      <c r="L38" s="51">
        <f>'[1]EPS'!E100*100</f>
        <v>-0.009371097661787989</v>
      </c>
      <c r="M38" s="50"/>
      <c r="N38" s="51">
        <v>0.35</v>
      </c>
    </row>
    <row r="39" spans="2:14" s="18" customFormat="1" ht="15.75" customHeight="1">
      <c r="B39" s="18" t="s">
        <v>29</v>
      </c>
      <c r="C39" s="19"/>
      <c r="D39" s="19"/>
      <c r="E39" s="19"/>
      <c r="F39" s="19"/>
      <c r="G39" s="19"/>
      <c r="H39" s="52"/>
      <c r="I39" s="20"/>
      <c r="J39" s="52"/>
      <c r="L39" s="52"/>
      <c r="M39" s="50"/>
      <c r="N39" s="52"/>
    </row>
    <row r="40" spans="2:15" s="50" customFormat="1" ht="16.5" customHeight="1">
      <c r="B40" s="53" t="s">
        <v>30</v>
      </c>
      <c r="C40" s="54"/>
      <c r="D40" s="55"/>
      <c r="E40" s="55"/>
      <c r="F40" s="55"/>
      <c r="G40" s="56"/>
      <c r="H40" s="56"/>
      <c r="I40" s="56"/>
      <c r="J40" s="56"/>
      <c r="K40" s="56"/>
      <c r="L40" s="56"/>
      <c r="M40" s="56"/>
      <c r="N40" s="56"/>
      <c r="O40" s="56"/>
    </row>
    <row r="41" spans="3:14" s="18" customFormat="1" ht="15.75" customHeight="1" hidden="1">
      <c r="C41" s="19" t="s">
        <v>28</v>
      </c>
      <c r="D41" s="19"/>
      <c r="E41" s="19"/>
      <c r="F41" s="19"/>
      <c r="G41" s="19"/>
      <c r="H41" s="51">
        <f>'[1]EPS'!H100*100</f>
        <v>-0.35207689141961</v>
      </c>
      <c r="I41" s="20"/>
      <c r="J41" s="51">
        <v>0.66</v>
      </c>
      <c r="L41" s="51">
        <f>'[1]EPS'!E100*100</f>
        <v>-0.009371097661787989</v>
      </c>
      <c r="M41" s="50"/>
      <c r="N41" s="51">
        <v>1.01</v>
      </c>
    </row>
    <row r="42" s="17" customFormat="1" ht="15.75"/>
    <row r="43" spans="2:16" ht="15.75">
      <c r="B43" s="10"/>
      <c r="D43" s="10"/>
      <c r="E43" s="10"/>
      <c r="F43" s="10"/>
      <c r="G43" s="10"/>
      <c r="H43" s="57"/>
      <c r="I43" s="11"/>
      <c r="J43" s="58"/>
      <c r="K43" s="59"/>
      <c r="L43" s="60"/>
      <c r="N43" s="10"/>
      <c r="O43" s="59"/>
      <c r="P43" s="60"/>
    </row>
    <row r="44" spans="2:16" ht="15.75">
      <c r="B44" s="10"/>
      <c r="D44" s="10"/>
      <c r="E44" s="10"/>
      <c r="F44" s="10"/>
      <c r="G44" s="10"/>
      <c r="H44" s="57"/>
      <c r="I44" s="11"/>
      <c r="J44" s="58"/>
      <c r="K44" s="59"/>
      <c r="L44" s="60"/>
      <c r="N44" s="10"/>
      <c r="O44" s="59"/>
      <c r="P44" s="60"/>
    </row>
    <row r="45" s="17" customFormat="1" ht="15.75"/>
  </sheetData>
  <printOptions/>
  <pageMargins left="0.37" right="0.31" top="0.65" bottom="1" header="0.5" footer="0.5"/>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69"/>
  <sheetViews>
    <sheetView workbookViewId="0" topLeftCell="A37">
      <selection activeCell="L46" sqref="L46"/>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3.0039062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tr">
        <f>'[1]PL-KLSE'!B1</f>
        <v>Tanah Emas Corporation Berhad</v>
      </c>
      <c r="C1" s="3"/>
      <c r="D1" s="3"/>
      <c r="E1" s="3"/>
      <c r="F1" s="3"/>
      <c r="G1" s="3"/>
      <c r="H1" s="4" t="s">
        <v>1</v>
      </c>
      <c r="I1" s="5"/>
      <c r="J1" s="6"/>
      <c r="K1" s="7"/>
      <c r="L1" s="6"/>
      <c r="N1" s="3"/>
      <c r="P1" s="3"/>
    </row>
    <row r="2" spans="2:16" ht="15.75">
      <c r="B2" s="10" t="str">
        <f>'[1]PL-KLSE'!B2</f>
        <v>(Incorporated in Malaysia)</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tr">
        <f>'[1]PL-KLSE'!B4</f>
        <v>Interim Report for the 2nd Quarter Ended 31 December 2004</v>
      </c>
      <c r="C4" s="10"/>
      <c r="D4" s="10"/>
      <c r="E4" s="10"/>
      <c r="F4" s="10"/>
      <c r="G4" s="10"/>
      <c r="H4" s="10"/>
      <c r="I4" s="11"/>
      <c r="J4" s="12"/>
      <c r="K4" s="13"/>
      <c r="L4" s="12"/>
      <c r="N4" s="10"/>
      <c r="P4" s="10"/>
    </row>
    <row r="5" spans="2:16" ht="15.75">
      <c r="B5" s="61" t="str">
        <f>'[1]PL-KLSE'!B5</f>
        <v>(The figures have not been audited)</v>
      </c>
      <c r="C5" s="10"/>
      <c r="D5" s="10"/>
      <c r="E5" s="10"/>
      <c r="F5" s="10"/>
      <c r="G5" s="10"/>
      <c r="H5" s="10"/>
      <c r="I5" s="11"/>
      <c r="J5" s="12"/>
      <c r="K5" s="13"/>
      <c r="L5" s="12"/>
      <c r="N5" s="10"/>
      <c r="P5" s="10"/>
    </row>
    <row r="6" spans="2:16" ht="15.75">
      <c r="B6" s="10"/>
      <c r="C6" s="10"/>
      <c r="D6" s="10"/>
      <c r="E6" s="10"/>
      <c r="F6" s="10"/>
      <c r="G6" s="10"/>
      <c r="H6" s="10"/>
      <c r="I6" s="11"/>
      <c r="J6" s="12"/>
      <c r="K6" s="13"/>
      <c r="L6" s="12"/>
      <c r="N6" s="10"/>
      <c r="P6" s="10"/>
    </row>
    <row r="8" spans="2:16" ht="15.75">
      <c r="B8" s="16" t="s">
        <v>31</v>
      </c>
      <c r="C8" s="10"/>
      <c r="D8" s="10"/>
      <c r="E8" s="10"/>
      <c r="F8" s="10"/>
      <c r="G8" s="10"/>
      <c r="H8" s="10"/>
      <c r="I8" s="11"/>
      <c r="J8" s="12"/>
      <c r="L8" s="10"/>
      <c r="M8" s="10"/>
      <c r="N8" s="10"/>
      <c r="P8" s="10"/>
    </row>
    <row r="9" spans="2:16" s="18" customFormat="1" ht="15">
      <c r="B9" s="62"/>
      <c r="C9" s="19"/>
      <c r="D9" s="19"/>
      <c r="E9" s="19"/>
      <c r="F9" s="19"/>
      <c r="G9" s="19"/>
      <c r="H9" s="19"/>
      <c r="I9" s="34"/>
      <c r="J9" s="63"/>
      <c r="L9" s="19"/>
      <c r="M9" s="19"/>
      <c r="N9" s="19"/>
      <c r="P9" s="19"/>
    </row>
    <row r="10" spans="2:16" s="18" customFormat="1" ht="15">
      <c r="B10" s="19"/>
      <c r="C10" s="19"/>
      <c r="D10" s="19"/>
      <c r="E10" s="19"/>
      <c r="F10" s="19"/>
      <c r="G10" s="19"/>
      <c r="H10" s="19"/>
      <c r="I10" s="34"/>
      <c r="J10" s="64" t="s">
        <v>32</v>
      </c>
      <c r="K10" s="28"/>
      <c r="L10" s="64" t="s">
        <v>32</v>
      </c>
      <c r="M10" s="19"/>
      <c r="N10" s="19"/>
      <c r="P10" s="19"/>
    </row>
    <row r="11" spans="2:16" s="18" customFormat="1" ht="15">
      <c r="B11" s="19"/>
      <c r="C11" s="19"/>
      <c r="D11" s="19"/>
      <c r="E11" s="19"/>
      <c r="F11" s="19"/>
      <c r="G11" s="19"/>
      <c r="H11" s="19"/>
      <c r="I11" s="34"/>
      <c r="J11" s="30" t="s">
        <v>33</v>
      </c>
      <c r="K11" s="28"/>
      <c r="L11" s="30" t="s">
        <v>34</v>
      </c>
      <c r="N11" s="19"/>
      <c r="O11" s="65"/>
      <c r="P11" s="66"/>
    </row>
    <row r="12" spans="2:16" s="18" customFormat="1" ht="15">
      <c r="B12" s="19"/>
      <c r="C12" s="19"/>
      <c r="D12" s="19"/>
      <c r="E12" s="19"/>
      <c r="F12" s="19"/>
      <c r="G12" s="19"/>
      <c r="H12" s="19"/>
      <c r="I12" s="34"/>
      <c r="J12" s="31"/>
      <c r="K12" s="28"/>
      <c r="L12" s="31" t="s">
        <v>35</v>
      </c>
      <c r="N12" s="19"/>
      <c r="O12" s="65"/>
      <c r="P12" s="66"/>
    </row>
    <row r="13" spans="2:16" s="18" customFormat="1" ht="15">
      <c r="B13" s="19"/>
      <c r="C13" s="19"/>
      <c r="D13" s="19"/>
      <c r="E13" s="19"/>
      <c r="F13" s="19"/>
      <c r="G13" s="19"/>
      <c r="H13" s="34"/>
      <c r="J13" s="20" t="s">
        <v>12</v>
      </c>
      <c r="L13" s="34" t="s">
        <v>12</v>
      </c>
      <c r="M13" s="19"/>
      <c r="N13" s="19"/>
      <c r="P13" s="34"/>
    </row>
    <row r="14" spans="2:16" s="18" customFormat="1" ht="15">
      <c r="B14" s="19"/>
      <c r="C14" s="19"/>
      <c r="D14" s="19"/>
      <c r="E14" s="19"/>
      <c r="F14" s="19"/>
      <c r="G14" s="19"/>
      <c r="H14" s="34"/>
      <c r="J14" s="20"/>
      <c r="L14" s="67" t="s">
        <v>13</v>
      </c>
      <c r="M14" s="19"/>
      <c r="N14" s="19"/>
      <c r="P14" s="34"/>
    </row>
    <row r="15" spans="2:16" s="18" customFormat="1" ht="15">
      <c r="B15" s="62" t="s">
        <v>36</v>
      </c>
      <c r="C15" s="19"/>
      <c r="D15" s="19"/>
      <c r="E15" s="19"/>
      <c r="F15" s="19"/>
      <c r="G15" s="19"/>
      <c r="H15" s="34"/>
      <c r="J15" s="33"/>
      <c r="K15" s="68"/>
      <c r="L15" s="68"/>
      <c r="N15" s="19"/>
      <c r="O15" s="68"/>
      <c r="P15" s="68"/>
    </row>
    <row r="16" spans="2:16" s="18" customFormat="1" ht="6" customHeight="1">
      <c r="B16" s="62"/>
      <c r="C16" s="19"/>
      <c r="D16" s="19"/>
      <c r="E16" s="19"/>
      <c r="F16" s="19"/>
      <c r="G16" s="19"/>
      <c r="H16" s="34"/>
      <c r="J16" s="33"/>
      <c r="K16" s="68"/>
      <c r="L16" s="68"/>
      <c r="N16" s="19"/>
      <c r="O16" s="68"/>
      <c r="P16" s="68"/>
    </row>
    <row r="17" spans="2:16" s="18" customFormat="1" ht="15">
      <c r="B17" s="19" t="s">
        <v>37</v>
      </c>
      <c r="C17" s="19"/>
      <c r="D17" s="19"/>
      <c r="E17" s="19"/>
      <c r="F17" s="19"/>
      <c r="G17" s="19"/>
      <c r="H17" s="69"/>
      <c r="J17" s="44">
        <v>229995</v>
      </c>
      <c r="K17" s="45"/>
      <c r="L17" s="45">
        <v>204765</v>
      </c>
      <c r="N17" s="19"/>
      <c r="O17" s="45"/>
      <c r="P17" s="45"/>
    </row>
    <row r="18" spans="2:16" s="18" customFormat="1" ht="6.75" customHeight="1">
      <c r="B18" s="62"/>
      <c r="C18" s="19"/>
      <c r="D18" s="19"/>
      <c r="E18" s="19"/>
      <c r="F18" s="19"/>
      <c r="G18" s="19"/>
      <c r="H18" s="34"/>
      <c r="J18" s="33"/>
      <c r="K18" s="68"/>
      <c r="L18" s="68"/>
      <c r="N18" s="19"/>
      <c r="O18" s="68"/>
      <c r="P18" s="68"/>
    </row>
    <row r="19" spans="2:16" s="18" customFormat="1" ht="15">
      <c r="B19" s="18" t="s">
        <v>38</v>
      </c>
      <c r="C19" s="19"/>
      <c r="D19" s="19"/>
      <c r="E19" s="19"/>
      <c r="F19" s="19"/>
      <c r="G19" s="19"/>
      <c r="H19" s="69"/>
      <c r="J19" s="44">
        <v>44291</v>
      </c>
      <c r="K19" s="45"/>
      <c r="L19" s="45">
        <v>45341</v>
      </c>
      <c r="N19" s="19"/>
      <c r="O19" s="45"/>
      <c r="P19" s="45"/>
    </row>
    <row r="20" spans="2:16" s="18" customFormat="1" ht="6" customHeight="1">
      <c r="B20" s="62"/>
      <c r="C20" s="19"/>
      <c r="D20" s="19"/>
      <c r="E20" s="19"/>
      <c r="F20" s="19"/>
      <c r="G20" s="19"/>
      <c r="H20" s="34"/>
      <c r="J20" s="33"/>
      <c r="K20" s="68"/>
      <c r="L20" s="68"/>
      <c r="N20" s="19"/>
      <c r="O20" s="68"/>
      <c r="P20" s="68"/>
    </row>
    <row r="21" spans="2:16" s="18" customFormat="1" ht="15">
      <c r="B21" s="19" t="s">
        <v>39</v>
      </c>
      <c r="C21" s="19"/>
      <c r="D21" s="19"/>
      <c r="E21" s="19"/>
      <c r="F21" s="19"/>
      <c r="G21" s="19"/>
      <c r="H21" s="70"/>
      <c r="I21" s="34"/>
      <c r="J21" s="42"/>
      <c r="K21" s="45"/>
      <c r="L21" s="45"/>
      <c r="N21" s="19"/>
      <c r="O21" s="45"/>
      <c r="P21" s="43"/>
    </row>
    <row r="22" spans="2:16" s="18" customFormat="1" ht="4.5" customHeight="1">
      <c r="B22" s="19"/>
      <c r="C22" s="19"/>
      <c r="D22" s="19"/>
      <c r="E22" s="19"/>
      <c r="F22" s="19"/>
      <c r="G22" s="19"/>
      <c r="H22" s="70"/>
      <c r="I22" s="34"/>
      <c r="J22" s="71"/>
      <c r="K22" s="45"/>
      <c r="L22" s="72"/>
      <c r="N22" s="19"/>
      <c r="O22" s="45"/>
      <c r="P22" s="43"/>
    </row>
    <row r="23" spans="3:16" s="18" customFormat="1" ht="15">
      <c r="C23" s="18" t="s">
        <v>40</v>
      </c>
      <c r="D23" s="19"/>
      <c r="E23" s="19"/>
      <c r="F23" s="19"/>
      <c r="G23" s="19"/>
      <c r="H23" s="69"/>
      <c r="J23" s="73">
        <v>12204</v>
      </c>
      <c r="K23" s="45"/>
      <c r="L23" s="74">
        <v>8144</v>
      </c>
      <c r="N23" s="19"/>
      <c r="O23" s="45"/>
      <c r="P23" s="43"/>
    </row>
    <row r="24" spans="3:16" s="18" customFormat="1" ht="15">
      <c r="C24" s="75" t="s">
        <v>41</v>
      </c>
      <c r="D24" s="19"/>
      <c r="E24" s="19"/>
      <c r="F24" s="19"/>
      <c r="G24" s="19"/>
      <c r="H24" s="70"/>
      <c r="I24" s="34"/>
      <c r="J24" s="73">
        <v>6429</v>
      </c>
      <c r="K24" s="45"/>
      <c r="L24" s="74">
        <v>11925</v>
      </c>
      <c r="N24" s="19"/>
      <c r="O24" s="45"/>
      <c r="P24" s="43"/>
    </row>
    <row r="25" spans="3:16" s="18" customFormat="1" ht="15">
      <c r="C25" s="75" t="s">
        <v>42</v>
      </c>
      <c r="D25" s="19"/>
      <c r="E25" s="19"/>
      <c r="F25" s="19"/>
      <c r="G25" s="19"/>
      <c r="H25" s="70"/>
      <c r="I25" s="34"/>
      <c r="J25" s="73">
        <v>100</v>
      </c>
      <c r="K25" s="45"/>
      <c r="L25" s="74">
        <v>841</v>
      </c>
      <c r="N25" s="19"/>
      <c r="O25" s="45"/>
      <c r="P25" s="43"/>
    </row>
    <row r="26" spans="3:16" s="18" customFormat="1" ht="15">
      <c r="C26" s="75" t="s">
        <v>43</v>
      </c>
      <c r="D26" s="19"/>
      <c r="E26" s="19"/>
      <c r="F26" s="19"/>
      <c r="G26" s="19"/>
      <c r="H26" s="70"/>
      <c r="I26" s="34"/>
      <c r="J26" s="73">
        <v>1352</v>
      </c>
      <c r="K26" s="45"/>
      <c r="L26" s="74">
        <v>3642</v>
      </c>
      <c r="N26" s="19"/>
      <c r="O26" s="45"/>
      <c r="P26" s="43"/>
    </row>
    <row r="27" spans="2:16" s="18" customFormat="1" ht="4.5" customHeight="1">
      <c r="B27" s="19"/>
      <c r="C27" s="19"/>
      <c r="D27" s="19"/>
      <c r="E27" s="19"/>
      <c r="F27" s="19"/>
      <c r="G27" s="19"/>
      <c r="H27" s="70"/>
      <c r="I27" s="34"/>
      <c r="J27" s="76"/>
      <c r="K27" s="74"/>
      <c r="L27" s="77"/>
      <c r="N27" s="19"/>
      <c r="O27" s="45"/>
      <c r="P27" s="43"/>
    </row>
    <row r="28" spans="2:16" s="18" customFormat="1" ht="15">
      <c r="B28" s="19"/>
      <c r="C28" s="19"/>
      <c r="D28" s="19"/>
      <c r="E28" s="19"/>
      <c r="F28" s="19"/>
      <c r="G28" s="19"/>
      <c r="H28" s="70"/>
      <c r="I28" s="34"/>
      <c r="J28" s="76">
        <f>SUM(J23:J27)</f>
        <v>20085</v>
      </c>
      <c r="K28" s="45"/>
      <c r="L28" s="78">
        <v>24552</v>
      </c>
      <c r="N28" s="19"/>
      <c r="O28" s="45"/>
      <c r="P28" s="43"/>
    </row>
    <row r="29" spans="2:16" s="18" customFormat="1" ht="6" customHeight="1">
      <c r="B29" s="62"/>
      <c r="C29" s="19"/>
      <c r="D29" s="19"/>
      <c r="E29" s="19"/>
      <c r="F29" s="19"/>
      <c r="G29" s="19"/>
      <c r="H29" s="34"/>
      <c r="J29" s="33"/>
      <c r="K29" s="68"/>
      <c r="L29" s="68"/>
      <c r="N29" s="19"/>
      <c r="O29" s="68"/>
      <c r="P29" s="68"/>
    </row>
    <row r="30" spans="2:16" s="18" customFormat="1" ht="15">
      <c r="B30" s="19" t="s">
        <v>44</v>
      </c>
      <c r="C30" s="19"/>
      <c r="D30" s="19"/>
      <c r="E30" s="19"/>
      <c r="F30" s="19"/>
      <c r="G30" s="19"/>
      <c r="H30" s="68"/>
      <c r="I30" s="34"/>
      <c r="J30" s="44"/>
      <c r="K30" s="45"/>
      <c r="L30" s="45"/>
      <c r="N30" s="19"/>
      <c r="O30" s="45"/>
      <c r="P30" s="43"/>
    </row>
    <row r="31" spans="2:16" s="18" customFormat="1" ht="4.5" customHeight="1">
      <c r="B31" s="19"/>
      <c r="C31" s="19"/>
      <c r="D31" s="19"/>
      <c r="E31" s="19"/>
      <c r="F31" s="19"/>
      <c r="G31" s="19"/>
      <c r="H31" s="70"/>
      <c r="I31" s="34"/>
      <c r="J31" s="71"/>
      <c r="K31" s="45"/>
      <c r="L31" s="72"/>
      <c r="N31" s="19"/>
      <c r="O31" s="45"/>
      <c r="P31" s="43"/>
    </row>
    <row r="32" spans="3:16" s="18" customFormat="1" ht="15">
      <c r="C32" s="19" t="s">
        <v>45</v>
      </c>
      <c r="D32" s="19"/>
      <c r="E32" s="19"/>
      <c r="F32" s="19"/>
      <c r="G32" s="19"/>
      <c r="H32" s="34"/>
      <c r="J32" s="73">
        <v>10772</v>
      </c>
      <c r="K32" s="45"/>
      <c r="L32" s="74">
        <v>16127</v>
      </c>
      <c r="N32" s="19"/>
      <c r="O32" s="45"/>
      <c r="P32" s="43"/>
    </row>
    <row r="33" spans="3:16" s="18" customFormat="1" ht="15">
      <c r="C33" s="19" t="s">
        <v>46</v>
      </c>
      <c r="D33" s="19"/>
      <c r="E33" s="19"/>
      <c r="F33" s="19"/>
      <c r="G33" s="19"/>
      <c r="H33" s="34"/>
      <c r="J33" s="73">
        <v>17259</v>
      </c>
      <c r="K33" s="45"/>
      <c r="L33" s="74">
        <v>17912</v>
      </c>
      <c r="N33" s="19"/>
      <c r="O33" s="45"/>
      <c r="P33" s="43"/>
    </row>
    <row r="34" spans="3:16" s="18" customFormat="1" ht="15">
      <c r="C34" s="19" t="s">
        <v>47</v>
      </c>
      <c r="D34" s="19"/>
      <c r="E34" s="19"/>
      <c r="F34" s="19"/>
      <c r="G34" s="19"/>
      <c r="H34" s="70"/>
      <c r="I34" s="34"/>
      <c r="J34" s="73">
        <v>0</v>
      </c>
      <c r="K34" s="45"/>
      <c r="L34" s="74">
        <v>71</v>
      </c>
      <c r="N34" s="19"/>
      <c r="O34" s="45"/>
      <c r="P34" s="43"/>
    </row>
    <row r="35" spans="2:16" s="18" customFormat="1" ht="4.5" customHeight="1">
      <c r="B35" s="19"/>
      <c r="C35" s="19"/>
      <c r="D35" s="19"/>
      <c r="E35" s="19"/>
      <c r="F35" s="19"/>
      <c r="G35" s="19"/>
      <c r="H35" s="70"/>
      <c r="I35" s="34"/>
      <c r="J35" s="76"/>
      <c r="K35" s="45"/>
      <c r="L35" s="78"/>
      <c r="N35" s="19"/>
      <c r="O35" s="45"/>
      <c r="P35" s="43"/>
    </row>
    <row r="36" spans="2:16" s="18" customFormat="1" ht="15">
      <c r="B36" s="19"/>
      <c r="C36" s="19"/>
      <c r="D36" s="19"/>
      <c r="E36" s="19"/>
      <c r="F36" s="19"/>
      <c r="G36" s="19"/>
      <c r="H36" s="70"/>
      <c r="I36" s="34"/>
      <c r="J36" s="76">
        <f>SUM(J32:J35)</f>
        <v>28031</v>
      </c>
      <c r="K36" s="45"/>
      <c r="L36" s="78">
        <v>34110</v>
      </c>
      <c r="M36" s="19"/>
      <c r="N36" s="19"/>
      <c r="O36" s="45"/>
      <c r="P36" s="43"/>
    </row>
    <row r="37" spans="2:16" s="18" customFormat="1" ht="6" customHeight="1">
      <c r="B37" s="62"/>
      <c r="C37" s="19"/>
      <c r="D37" s="19"/>
      <c r="E37" s="19"/>
      <c r="F37" s="19"/>
      <c r="G37" s="19"/>
      <c r="H37" s="34"/>
      <c r="J37" s="68"/>
      <c r="K37" s="68"/>
      <c r="L37" s="68"/>
      <c r="N37" s="19"/>
      <c r="O37" s="68"/>
      <c r="P37" s="68"/>
    </row>
    <row r="38" spans="2:16" s="18" customFormat="1" ht="16.5" customHeight="1">
      <c r="B38" s="19" t="s">
        <v>48</v>
      </c>
      <c r="C38" s="19"/>
      <c r="D38" s="19"/>
      <c r="E38" s="19"/>
      <c r="F38" s="19"/>
      <c r="G38" s="19"/>
      <c r="H38" s="34"/>
      <c r="J38" s="68">
        <f>J28-J36</f>
        <v>-7946</v>
      </c>
      <c r="K38" s="68"/>
      <c r="L38" s="68">
        <v>-9558</v>
      </c>
      <c r="N38" s="19"/>
      <c r="O38" s="68"/>
      <c r="P38" s="68"/>
    </row>
    <row r="39" spans="2:16" s="18" customFormat="1" ht="4.5" customHeight="1">
      <c r="B39" s="62"/>
      <c r="C39" s="19"/>
      <c r="D39" s="19"/>
      <c r="E39" s="19"/>
      <c r="F39" s="19"/>
      <c r="G39" s="19"/>
      <c r="H39" s="34"/>
      <c r="J39" s="79"/>
      <c r="K39" s="68"/>
      <c r="L39" s="79"/>
      <c r="N39" s="19"/>
      <c r="O39" s="68"/>
      <c r="P39" s="68"/>
    </row>
    <row r="40" spans="2:16" s="18" customFormat="1" ht="15.75" thickBot="1">
      <c r="B40" s="19"/>
      <c r="C40" s="19"/>
      <c r="D40" s="19"/>
      <c r="E40" s="19"/>
      <c r="F40" s="19"/>
      <c r="G40" s="19"/>
      <c r="H40" s="34"/>
      <c r="J40" s="80">
        <f>J17+J19+J38</f>
        <v>266340</v>
      </c>
      <c r="K40" s="70"/>
      <c r="L40" s="80">
        <v>240548</v>
      </c>
      <c r="N40" s="19"/>
      <c r="O40" s="68"/>
      <c r="P40" s="68"/>
    </row>
    <row r="41" spans="2:16" s="18" customFormat="1" ht="15.75" thickTop="1">
      <c r="B41" s="62"/>
      <c r="C41" s="19"/>
      <c r="D41" s="19"/>
      <c r="E41" s="19"/>
      <c r="F41" s="19"/>
      <c r="G41" s="19"/>
      <c r="H41" s="34"/>
      <c r="J41" s="68"/>
      <c r="K41" s="68"/>
      <c r="L41" s="68"/>
      <c r="N41" s="19"/>
      <c r="O41" s="68"/>
      <c r="P41" s="68"/>
    </row>
    <row r="42" spans="2:16" s="18" customFormat="1" ht="15">
      <c r="B42" s="62" t="s">
        <v>49</v>
      </c>
      <c r="C42" s="19"/>
      <c r="D42" s="19"/>
      <c r="E42" s="19"/>
      <c r="F42" s="19"/>
      <c r="G42" s="19"/>
      <c r="H42" s="34"/>
      <c r="J42" s="33"/>
      <c r="K42" s="68"/>
      <c r="L42" s="68"/>
      <c r="N42" s="19"/>
      <c r="O42" s="68"/>
      <c r="P42" s="68"/>
    </row>
    <row r="43" spans="2:16" s="18" customFormat="1" ht="6" customHeight="1">
      <c r="B43" s="62"/>
      <c r="C43" s="19"/>
      <c r="D43" s="19"/>
      <c r="E43" s="19"/>
      <c r="F43" s="19"/>
      <c r="G43" s="19"/>
      <c r="H43" s="34"/>
      <c r="J43" s="81"/>
      <c r="K43" s="68"/>
      <c r="L43" s="82"/>
      <c r="N43" s="19"/>
      <c r="O43" s="68"/>
      <c r="P43" s="68"/>
    </row>
    <row r="44" spans="2:16" s="18" customFormat="1" ht="15">
      <c r="B44" s="19" t="s">
        <v>50</v>
      </c>
      <c r="C44" s="19"/>
      <c r="D44" s="19"/>
      <c r="E44" s="19"/>
      <c r="F44" s="19"/>
      <c r="G44" s="19"/>
      <c r="H44" s="34"/>
      <c r="J44" s="73">
        <v>202290</v>
      </c>
      <c r="K44" s="45"/>
      <c r="L44" s="74">
        <v>195608</v>
      </c>
      <c r="N44" s="19"/>
      <c r="O44" s="45"/>
      <c r="P44" s="43"/>
    </row>
    <row r="45" spans="2:16" s="18" customFormat="1" ht="6" customHeight="1">
      <c r="B45" s="62"/>
      <c r="C45" s="19"/>
      <c r="D45" s="19"/>
      <c r="E45" s="19"/>
      <c r="F45" s="19"/>
      <c r="G45" s="19"/>
      <c r="H45" s="34"/>
      <c r="J45" s="83"/>
      <c r="K45" s="68"/>
      <c r="L45" s="84"/>
      <c r="N45" s="19"/>
      <c r="O45" s="68"/>
      <c r="P45" s="68"/>
    </row>
    <row r="46" spans="2:16" s="18" customFormat="1" ht="15">
      <c r="B46" s="19" t="s">
        <v>51</v>
      </c>
      <c r="C46" s="19"/>
      <c r="D46" s="19"/>
      <c r="E46" s="19"/>
      <c r="F46" s="19"/>
      <c r="G46" s="19"/>
      <c r="H46" s="34"/>
      <c r="J46" s="73">
        <v>-41757</v>
      </c>
      <c r="K46" s="45"/>
      <c r="L46" s="74">
        <v>-44489</v>
      </c>
      <c r="M46" s="19"/>
      <c r="N46" s="19"/>
      <c r="O46" s="45"/>
      <c r="P46" s="43"/>
    </row>
    <row r="47" spans="2:16" s="18" customFormat="1" ht="6" customHeight="1">
      <c r="B47" s="19"/>
      <c r="C47" s="19"/>
      <c r="D47" s="19"/>
      <c r="E47" s="19"/>
      <c r="F47" s="19"/>
      <c r="G47" s="19"/>
      <c r="H47" s="68"/>
      <c r="I47" s="34"/>
      <c r="J47" s="76"/>
      <c r="K47" s="45"/>
      <c r="L47" s="78"/>
      <c r="N47" s="19"/>
      <c r="O47" s="45"/>
      <c r="P47" s="43"/>
    </row>
    <row r="48" spans="2:16" s="18" customFormat="1" ht="15">
      <c r="B48" s="19" t="s">
        <v>52</v>
      </c>
      <c r="C48" s="19"/>
      <c r="D48" s="19"/>
      <c r="E48" s="19"/>
      <c r="F48" s="19"/>
      <c r="G48" s="19"/>
      <c r="H48" s="85"/>
      <c r="I48" s="34"/>
      <c r="J48" s="86">
        <f>SUM(J43:J47)</f>
        <v>160533</v>
      </c>
      <c r="K48" s="45"/>
      <c r="L48" s="86">
        <v>151119</v>
      </c>
      <c r="N48" s="19"/>
      <c r="O48" s="45"/>
      <c r="P48" s="86"/>
    </row>
    <row r="49" spans="2:16" s="18" customFormat="1" ht="6" customHeight="1">
      <c r="B49" s="19"/>
      <c r="C49" s="19"/>
      <c r="D49" s="19"/>
      <c r="E49" s="19"/>
      <c r="F49" s="19"/>
      <c r="G49" s="19"/>
      <c r="H49" s="68"/>
      <c r="I49" s="34"/>
      <c r="J49" s="42"/>
      <c r="K49" s="43"/>
      <c r="L49" s="43"/>
      <c r="N49" s="19"/>
      <c r="O49" s="45"/>
      <c r="P49" s="43"/>
    </row>
    <row r="50" spans="2:16" s="18" customFormat="1" ht="15">
      <c r="B50" s="19" t="s">
        <v>53</v>
      </c>
      <c r="C50" s="19"/>
      <c r="D50" s="19"/>
      <c r="E50" s="19"/>
      <c r="F50" s="19"/>
      <c r="G50" s="19"/>
      <c r="H50" s="68"/>
      <c r="I50" s="34"/>
      <c r="J50" s="44">
        <v>3614</v>
      </c>
      <c r="K50" s="45"/>
      <c r="L50" s="44">
        <v>757</v>
      </c>
      <c r="N50" s="19"/>
      <c r="O50" s="45"/>
      <c r="P50" s="43"/>
    </row>
    <row r="51" spans="2:16" s="18" customFormat="1" ht="6" customHeight="1">
      <c r="B51" s="62"/>
      <c r="C51" s="19"/>
      <c r="D51" s="19"/>
      <c r="E51" s="19"/>
      <c r="F51" s="19"/>
      <c r="G51" s="19"/>
      <c r="H51" s="34"/>
      <c r="J51" s="33"/>
      <c r="K51" s="68"/>
      <c r="L51" s="68"/>
      <c r="N51" s="19"/>
      <c r="O51" s="68"/>
      <c r="P51" s="68"/>
    </row>
    <row r="52" spans="2:16" s="18" customFormat="1" ht="15">
      <c r="B52" s="19" t="s">
        <v>54</v>
      </c>
      <c r="C52" s="19"/>
      <c r="D52" s="19"/>
      <c r="E52" s="19"/>
      <c r="F52" s="19"/>
      <c r="G52" s="19"/>
      <c r="H52" s="34"/>
      <c r="J52" s="42"/>
      <c r="K52" s="45"/>
      <c r="L52" s="43"/>
      <c r="N52" s="19"/>
      <c r="O52" s="45"/>
      <c r="P52" s="43"/>
    </row>
    <row r="53" spans="2:16" s="18" customFormat="1" ht="5.25" customHeight="1">
      <c r="B53" s="62"/>
      <c r="C53" s="19"/>
      <c r="D53" s="19"/>
      <c r="E53" s="19"/>
      <c r="F53" s="19"/>
      <c r="G53" s="19"/>
      <c r="H53" s="34"/>
      <c r="J53" s="33"/>
      <c r="K53" s="68"/>
      <c r="L53" s="68"/>
      <c r="N53" s="19"/>
      <c r="O53" s="68"/>
      <c r="P53" s="68"/>
    </row>
    <row r="54" spans="2:16" s="18" customFormat="1" ht="15" customHeight="1">
      <c r="B54" s="62"/>
      <c r="C54" s="19" t="s">
        <v>55</v>
      </c>
      <c r="D54" s="19"/>
      <c r="E54" s="19"/>
      <c r="F54" s="19"/>
      <c r="G54" s="19"/>
      <c r="H54" s="34"/>
      <c r="J54" s="44">
        <v>48475</v>
      </c>
      <c r="K54" s="68"/>
      <c r="L54" s="68">
        <v>25449</v>
      </c>
      <c r="N54" s="19"/>
      <c r="O54" s="68"/>
      <c r="P54" s="68"/>
    </row>
    <row r="55" spans="2:16" s="18" customFormat="1" ht="15" customHeight="1">
      <c r="B55" s="62"/>
      <c r="C55" s="19" t="s">
        <v>56</v>
      </c>
      <c r="D55" s="19"/>
      <c r="E55" s="19"/>
      <c r="F55" s="19"/>
      <c r="G55" s="19"/>
      <c r="H55" s="34"/>
      <c r="J55" s="44">
        <v>29317</v>
      </c>
      <c r="K55" s="68"/>
      <c r="L55" s="68">
        <v>38925</v>
      </c>
      <c r="N55" s="19"/>
      <c r="O55" s="68"/>
      <c r="P55" s="68"/>
    </row>
    <row r="56" spans="2:16" s="18" customFormat="1" ht="15" customHeight="1">
      <c r="B56" s="62"/>
      <c r="C56" s="19" t="s">
        <v>57</v>
      </c>
      <c r="D56" s="19"/>
      <c r="E56" s="19"/>
      <c r="F56" s="19"/>
      <c r="G56" s="19"/>
      <c r="H56" s="34"/>
      <c r="J56" s="44">
        <v>24401</v>
      </c>
      <c r="K56" s="68"/>
      <c r="L56" s="68">
        <v>24298</v>
      </c>
      <c r="N56" s="19"/>
      <c r="O56" s="68"/>
      <c r="P56" s="68"/>
    </row>
    <row r="57" spans="2:16" s="18" customFormat="1" ht="15">
      <c r="B57" s="19"/>
      <c r="C57" s="19"/>
      <c r="D57" s="19"/>
      <c r="E57" s="19"/>
      <c r="F57" s="19"/>
      <c r="G57" s="19"/>
      <c r="H57" s="34"/>
      <c r="J57" s="44"/>
      <c r="K57" s="45"/>
      <c r="L57" s="45"/>
      <c r="N57" s="19"/>
      <c r="O57" s="45"/>
      <c r="P57" s="43"/>
    </row>
    <row r="58" spans="2:16" s="18" customFormat="1" ht="4.5" customHeight="1">
      <c r="B58" s="62"/>
      <c r="C58" s="19"/>
      <c r="D58" s="19"/>
      <c r="E58" s="19"/>
      <c r="F58" s="19"/>
      <c r="G58" s="19"/>
      <c r="H58" s="34"/>
      <c r="J58" s="33"/>
      <c r="K58" s="68"/>
      <c r="L58" s="68"/>
      <c r="N58" s="19"/>
      <c r="O58" s="68"/>
      <c r="P58" s="68"/>
    </row>
    <row r="59" spans="2:16" s="18" customFormat="1" ht="15.75" thickBot="1">
      <c r="B59" s="19"/>
      <c r="D59" s="19"/>
      <c r="E59" s="19"/>
      <c r="F59" s="19"/>
      <c r="G59" s="19"/>
      <c r="H59" s="70"/>
      <c r="I59" s="34"/>
      <c r="J59" s="87">
        <f>SUM(J48:J57)</f>
        <v>266340</v>
      </c>
      <c r="K59" s="45"/>
      <c r="L59" s="87">
        <v>240548</v>
      </c>
      <c r="N59" s="19"/>
      <c r="O59" s="45"/>
      <c r="P59" s="43"/>
    </row>
    <row r="60" spans="2:16" s="18" customFormat="1" ht="15.75" thickTop="1">
      <c r="B60" s="19"/>
      <c r="D60" s="19"/>
      <c r="E60" s="19"/>
      <c r="F60" s="19"/>
      <c r="G60" s="19"/>
      <c r="H60" s="70"/>
      <c r="I60" s="34"/>
      <c r="J60" s="42"/>
      <c r="K60" s="45"/>
      <c r="L60" s="43"/>
      <c r="N60" s="19"/>
      <c r="O60" s="45"/>
      <c r="P60" s="43"/>
    </row>
    <row r="61" spans="2:16" s="18" customFormat="1" ht="15">
      <c r="B61" s="19" t="s">
        <v>58</v>
      </c>
      <c r="D61" s="19"/>
      <c r="E61" s="19"/>
      <c r="F61" s="19"/>
      <c r="G61" s="19"/>
      <c r="H61" s="70"/>
      <c r="I61" s="34"/>
      <c r="J61" s="88">
        <f>(J48-J19)/J44</f>
        <v>0.5746304809926344</v>
      </c>
      <c r="K61" s="89"/>
      <c r="L61" s="88">
        <v>0.540765203877142</v>
      </c>
      <c r="N61" s="19"/>
      <c r="O61" s="45"/>
      <c r="P61" s="43"/>
    </row>
    <row r="62" spans="2:16" s="18" customFormat="1" ht="15">
      <c r="B62" s="19"/>
      <c r="D62" s="19"/>
      <c r="E62" s="19"/>
      <c r="F62" s="19"/>
      <c r="G62" s="19"/>
      <c r="H62" s="70"/>
      <c r="I62" s="34"/>
      <c r="J62" s="42"/>
      <c r="K62" s="45"/>
      <c r="L62" s="43"/>
      <c r="N62" s="19"/>
      <c r="O62" s="45"/>
      <c r="P62" s="43"/>
    </row>
    <row r="63" spans="2:14" s="18" customFormat="1" ht="15.75" customHeight="1">
      <c r="B63" s="18" t="s">
        <v>59</v>
      </c>
      <c r="C63" s="19"/>
      <c r="D63" s="19"/>
      <c r="E63" s="19"/>
      <c r="F63" s="19"/>
      <c r="G63" s="19"/>
      <c r="H63" s="52"/>
      <c r="I63" s="20"/>
      <c r="J63" s="52"/>
      <c r="L63" s="52"/>
      <c r="M63" s="50"/>
      <c r="N63" s="52"/>
    </row>
    <row r="64" spans="2:15" s="50" customFormat="1" ht="16.5" customHeight="1">
      <c r="B64" s="53" t="s">
        <v>60</v>
      </c>
      <c r="C64" s="54"/>
      <c r="D64" s="55"/>
      <c r="E64" s="55"/>
      <c r="F64" s="55"/>
      <c r="G64" s="56"/>
      <c r="H64" s="56"/>
      <c r="I64" s="56"/>
      <c r="J64" s="56"/>
      <c r="K64" s="56"/>
      <c r="L64" s="56"/>
      <c r="M64" s="56"/>
      <c r="N64" s="56"/>
      <c r="O64" s="56"/>
    </row>
    <row r="65" spans="2:15" s="50" customFormat="1" ht="16.5" customHeight="1">
      <c r="B65" s="53"/>
      <c r="C65" s="54"/>
      <c r="D65" s="55"/>
      <c r="E65" s="55"/>
      <c r="F65" s="55"/>
      <c r="G65" s="56"/>
      <c r="H65" s="56"/>
      <c r="I65" s="56"/>
      <c r="J65" s="56"/>
      <c r="K65" s="56"/>
      <c r="L65" s="56"/>
      <c r="M65" s="56"/>
      <c r="N65" s="56"/>
      <c r="O65" s="56"/>
    </row>
    <row r="66" spans="2:15" s="50" customFormat="1" ht="16.5" customHeight="1">
      <c r="B66" s="53"/>
      <c r="C66" s="54"/>
      <c r="D66" s="55"/>
      <c r="E66" s="55"/>
      <c r="F66" s="55"/>
      <c r="G66" s="56"/>
      <c r="H66" s="56"/>
      <c r="I66" s="56"/>
      <c r="J66" s="56"/>
      <c r="K66" s="56"/>
      <c r="L66" s="56"/>
      <c r="M66" s="56"/>
      <c r="N66" s="56"/>
      <c r="O66" s="56"/>
    </row>
    <row r="67" spans="2:16" s="18" customFormat="1" ht="15">
      <c r="B67" s="19"/>
      <c r="D67" s="19"/>
      <c r="E67" s="19"/>
      <c r="F67" s="19"/>
      <c r="G67" s="19"/>
      <c r="H67" s="70"/>
      <c r="I67" s="34"/>
      <c r="J67" s="42"/>
      <c r="K67" s="45"/>
      <c r="L67" s="43"/>
      <c r="N67" s="19"/>
      <c r="O67" s="45"/>
      <c r="P67" s="43"/>
    </row>
    <row r="68" spans="2:16" ht="15.75">
      <c r="B68" s="10"/>
      <c r="D68" s="10"/>
      <c r="E68" s="10"/>
      <c r="F68" s="10"/>
      <c r="G68" s="10"/>
      <c r="H68" s="57"/>
      <c r="I68" s="11"/>
      <c r="J68" s="58"/>
      <c r="K68" s="59"/>
      <c r="L68" s="60"/>
      <c r="N68" s="10"/>
      <c r="O68" s="59"/>
      <c r="P68" s="60"/>
    </row>
    <row r="69" spans="2:16" ht="15.75">
      <c r="B69" s="10"/>
      <c r="D69" s="10"/>
      <c r="E69" s="10"/>
      <c r="F69" s="10"/>
      <c r="G69" s="10"/>
      <c r="H69" s="57"/>
      <c r="I69" s="11"/>
      <c r="J69" s="58"/>
      <c r="K69" s="59"/>
      <c r="L69" s="60"/>
      <c r="N69" s="10"/>
      <c r="O69" s="59"/>
      <c r="P69" s="60"/>
    </row>
  </sheetData>
  <printOptions/>
  <pageMargins left="0.35" right="0.41" top="0.33" bottom="0.41" header="0.22" footer="0.27"/>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54"/>
  <sheetViews>
    <sheetView workbookViewId="0" topLeftCell="A11">
      <selection activeCell="G13" sqref="G13"/>
    </sheetView>
  </sheetViews>
  <sheetFormatPr defaultColWidth="9.140625" defaultRowHeight="12.75"/>
  <cols>
    <col min="1" max="1" width="27.00390625" style="8" customWidth="1"/>
    <col min="2" max="2" width="0.85546875" style="8" customWidth="1"/>
    <col min="3" max="3" width="14.00390625" style="8" bestFit="1" customWidth="1"/>
    <col min="4" max="4" width="0.85546875" style="8" customWidth="1"/>
    <col min="5" max="5" width="12.7109375" style="8" customWidth="1"/>
    <col min="6" max="6" width="0.85546875" style="8" customWidth="1"/>
    <col min="7" max="7" width="12.7109375" style="8" customWidth="1"/>
    <col min="8" max="8" width="0.85546875" style="8" customWidth="1"/>
    <col min="9" max="9" width="12.7109375" style="8" customWidth="1"/>
    <col min="10" max="10" width="11.140625" style="8" customWidth="1"/>
    <col min="11" max="11" width="0.85546875" style="8" customWidth="1"/>
    <col min="12" max="127" width="11.140625" style="8" customWidth="1"/>
    <col min="128" max="16384" width="9.140625" style="8" customWidth="1"/>
  </cols>
  <sheetData>
    <row r="1" spans="1:6" ht="18.75">
      <c r="A1" s="90" t="str">
        <f>'[1]PL-KLSE'!B1</f>
        <v>Tanah Emas Corporation Berhad</v>
      </c>
      <c r="E1" s="91"/>
      <c r="F1" s="8" t="str">
        <f>'[1]PL-KLSE'!H1</f>
        <v>(298367-A)</v>
      </c>
    </row>
    <row r="2" ht="12.75" customHeight="1">
      <c r="A2" s="8" t="str">
        <f>'[1]PL-KLSE'!B2</f>
        <v>(Incorporated in Malaysia)</v>
      </c>
    </row>
    <row r="3" ht="11.25" customHeight="1"/>
    <row r="4" spans="1:9" ht="15.75">
      <c r="A4" s="92" t="s">
        <v>61</v>
      </c>
      <c r="I4" s="18" t="str">
        <f>'[1]BS-KLSE'!H1</f>
        <v>(298367-A)</v>
      </c>
    </row>
    <row r="5" spans="1:2" ht="15.75">
      <c r="A5" s="93" t="str">
        <f>'[1]PL-KLSE'!B4</f>
        <v>Interim Report for the 2nd Quarter Ended 31 December 2004</v>
      </c>
      <c r="B5" s="93"/>
    </row>
    <row r="6" spans="1:2" ht="15.75">
      <c r="A6" s="94"/>
      <c r="B6" s="93"/>
    </row>
    <row r="7" s="95" customFormat="1" ht="5.25" customHeight="1"/>
    <row r="8" spans="1:9" s="95" customFormat="1" ht="18" customHeight="1">
      <c r="A8" s="96"/>
      <c r="B8" s="97"/>
      <c r="C8" s="96" t="s">
        <v>62</v>
      </c>
      <c r="D8" s="96"/>
      <c r="E8" s="96" t="s">
        <v>62</v>
      </c>
      <c r="F8" s="96"/>
      <c r="G8" s="96" t="s">
        <v>63</v>
      </c>
      <c r="H8" s="96"/>
      <c r="I8" s="96" t="s">
        <v>64</v>
      </c>
    </row>
    <row r="9" spans="1:9" s="98" customFormat="1" ht="18" customHeight="1">
      <c r="A9" s="8"/>
      <c r="B9" s="96"/>
      <c r="C9" s="97" t="s">
        <v>65</v>
      </c>
      <c r="D9" s="96"/>
      <c r="E9" s="96" t="s">
        <v>66</v>
      </c>
      <c r="F9" s="96"/>
      <c r="G9" s="96" t="s">
        <v>67</v>
      </c>
      <c r="H9" s="96"/>
      <c r="I9" s="96"/>
    </row>
    <row r="10" spans="3:9" ht="18" customHeight="1">
      <c r="C10" s="96" t="s">
        <v>12</v>
      </c>
      <c r="D10" s="96"/>
      <c r="E10" s="96" t="s">
        <v>12</v>
      </c>
      <c r="F10" s="96"/>
      <c r="G10" s="96" t="str">
        <f>E10</f>
        <v>RM'000</v>
      </c>
      <c r="H10" s="96"/>
      <c r="I10" s="96" t="str">
        <f>+G10</f>
        <v>RM'000</v>
      </c>
    </row>
    <row r="11" spans="3:9" ht="18" customHeight="1">
      <c r="C11" s="96"/>
      <c r="D11" s="96"/>
      <c r="E11" s="96"/>
      <c r="F11" s="96"/>
      <c r="G11" s="96"/>
      <c r="H11" s="96"/>
      <c r="I11" s="96"/>
    </row>
    <row r="12" spans="1:9" ht="18" customHeight="1">
      <c r="A12" s="94" t="str">
        <f>'[1]PL-KLSE'!B8</f>
        <v>For the 2nd quarter ended 31 December 2004</v>
      </c>
      <c r="C12" s="95"/>
      <c r="D12" s="95"/>
      <c r="E12" s="95"/>
      <c r="F12" s="95"/>
      <c r="G12" s="95"/>
      <c r="H12" s="95"/>
      <c r="I12" s="95"/>
    </row>
    <row r="13" spans="1:9" ht="18" customHeight="1">
      <c r="A13" s="8" t="s">
        <v>68</v>
      </c>
      <c r="C13" s="59">
        <v>195608</v>
      </c>
      <c r="D13" s="59"/>
      <c r="E13" s="59">
        <v>4325</v>
      </c>
      <c r="F13" s="59"/>
      <c r="G13" s="59">
        <v>-54200</v>
      </c>
      <c r="H13" s="59"/>
      <c r="I13" s="59">
        <f>SUM(C13:G13)</f>
        <v>145733</v>
      </c>
    </row>
    <row r="14" spans="3:9" ht="6.75" customHeight="1">
      <c r="C14" s="59"/>
      <c r="D14" s="59"/>
      <c r="E14" s="59"/>
      <c r="F14" s="59"/>
      <c r="G14" s="59"/>
      <c r="H14" s="59"/>
      <c r="I14" s="59"/>
    </row>
    <row r="15" spans="1:9" ht="18" customHeight="1">
      <c r="A15" s="8" t="s">
        <v>69</v>
      </c>
      <c r="C15" s="59"/>
      <c r="D15" s="59"/>
      <c r="E15" s="59"/>
      <c r="F15" s="59"/>
      <c r="G15" s="59">
        <v>5386</v>
      </c>
      <c r="H15" s="59"/>
      <c r="I15" s="59">
        <f>SUM(C15:G15)</f>
        <v>5386</v>
      </c>
    </row>
    <row r="16" spans="3:9" ht="6.75" customHeight="1">
      <c r="C16" s="99"/>
      <c r="D16" s="99"/>
      <c r="E16" s="99"/>
      <c r="F16" s="99"/>
      <c r="G16" s="99"/>
      <c r="H16" s="99"/>
      <c r="I16" s="99"/>
    </row>
    <row r="17" spans="1:9" ht="18" customHeight="1">
      <c r="A17" s="8" t="s">
        <v>70</v>
      </c>
      <c r="C17" s="59">
        <v>195608</v>
      </c>
      <c r="D17" s="59"/>
      <c r="E17" s="59">
        <v>4325</v>
      </c>
      <c r="F17" s="59"/>
      <c r="G17" s="59">
        <v>-48814</v>
      </c>
      <c r="H17" s="59"/>
      <c r="I17" s="59">
        <f>SUM(I13:I16)</f>
        <v>151119</v>
      </c>
    </row>
    <row r="18" spans="3:9" ht="6.75" customHeight="1">
      <c r="C18" s="59"/>
      <c r="D18" s="59"/>
      <c r="E18" s="59"/>
      <c r="F18" s="59"/>
      <c r="G18" s="59"/>
      <c r="H18" s="59"/>
      <c r="I18" s="59"/>
    </row>
    <row r="19" spans="1:9" ht="18" customHeight="1">
      <c r="A19" s="8" t="s">
        <v>71</v>
      </c>
      <c r="C19" s="59">
        <v>6682</v>
      </c>
      <c r="D19" s="59"/>
      <c r="E19" s="59">
        <v>3341</v>
      </c>
      <c r="F19" s="59"/>
      <c r="G19" s="59"/>
      <c r="H19" s="59"/>
      <c r="I19" s="59">
        <f>SUM(C19:G19)</f>
        <v>10023</v>
      </c>
    </row>
    <row r="20" spans="3:9" ht="6.75" customHeight="1">
      <c r="C20" s="59"/>
      <c r="D20" s="59"/>
      <c r="E20" s="59"/>
      <c r="F20" s="59"/>
      <c r="G20" s="59"/>
      <c r="H20" s="59"/>
      <c r="I20" s="59"/>
    </row>
    <row r="21" spans="1:9" ht="18" customHeight="1" hidden="1">
      <c r="A21" s="8" t="s">
        <v>72</v>
      </c>
      <c r="C21" s="59">
        <v>0</v>
      </c>
      <c r="D21" s="59"/>
      <c r="E21" s="59"/>
      <c r="F21" s="59"/>
      <c r="G21" s="59"/>
      <c r="H21" s="59"/>
      <c r="I21" s="59">
        <f>SUM(C21:G21)</f>
        <v>0</v>
      </c>
    </row>
    <row r="22" spans="3:9" ht="6.75" customHeight="1" hidden="1">
      <c r="C22" s="59"/>
      <c r="D22" s="59"/>
      <c r="E22" s="59"/>
      <c r="F22" s="59"/>
      <c r="G22" s="59"/>
      <c r="H22" s="59"/>
      <c r="I22" s="59"/>
    </row>
    <row r="23" spans="1:9" ht="18" customHeight="1" hidden="1">
      <c r="A23" s="8" t="s">
        <v>73</v>
      </c>
      <c r="C23" s="59"/>
      <c r="D23" s="59"/>
      <c r="E23" s="59">
        <v>0</v>
      </c>
      <c r="F23" s="59"/>
      <c r="G23" s="59"/>
      <c r="H23" s="59"/>
      <c r="I23" s="59">
        <f>SUM(C23:G23)</f>
        <v>0</v>
      </c>
    </row>
    <row r="24" spans="3:9" ht="4.5" customHeight="1" hidden="1">
      <c r="C24" s="59"/>
      <c r="D24" s="59"/>
      <c r="E24" s="59"/>
      <c r="F24" s="59"/>
      <c r="G24" s="60"/>
      <c r="H24" s="59"/>
      <c r="I24" s="59"/>
    </row>
    <row r="25" spans="1:9" ht="18" customHeight="1" hidden="1">
      <c r="A25" s="8" t="s">
        <v>74</v>
      </c>
      <c r="C25" s="60"/>
      <c r="D25" s="59"/>
      <c r="E25" s="60"/>
      <c r="F25" s="59"/>
      <c r="G25" s="60">
        <v>0</v>
      </c>
      <c r="H25" s="59"/>
      <c r="I25" s="59">
        <f>SUM(C25:G25)</f>
        <v>0</v>
      </c>
    </row>
    <row r="26" spans="3:9" ht="6" customHeight="1" hidden="1">
      <c r="C26" s="60"/>
      <c r="D26" s="59"/>
      <c r="E26" s="60"/>
      <c r="F26" s="59"/>
      <c r="G26" s="60"/>
      <c r="H26" s="59"/>
      <c r="I26" s="60"/>
    </row>
    <row r="27" spans="1:9" ht="18" customHeight="1">
      <c r="A27" s="8" t="s">
        <v>75</v>
      </c>
      <c r="C27" s="60"/>
      <c r="D27" s="59"/>
      <c r="E27" s="60"/>
      <c r="F27" s="59"/>
      <c r="G27" s="60">
        <v>-609</v>
      </c>
      <c r="H27" s="59"/>
      <c r="I27" s="59">
        <f>SUM(C27:G27)</f>
        <v>-609</v>
      </c>
    </row>
    <row r="28" spans="2:9" ht="5.25" customHeight="1">
      <c r="B28" s="96"/>
      <c r="C28" s="99"/>
      <c r="D28" s="60"/>
      <c r="E28" s="99"/>
      <c r="F28" s="60"/>
      <c r="G28" s="99"/>
      <c r="H28" s="60"/>
      <c r="I28" s="99"/>
    </row>
    <row r="29" spans="3:9" ht="5.25" customHeight="1">
      <c r="C29" s="59"/>
      <c r="D29" s="59"/>
      <c r="E29" s="59"/>
      <c r="F29" s="59"/>
      <c r="G29" s="59"/>
      <c r="H29" s="59"/>
      <c r="I29" s="59"/>
    </row>
    <row r="30" spans="1:9" ht="18" customHeight="1" thickBot="1">
      <c r="A30" s="8" t="s">
        <v>76</v>
      </c>
      <c r="C30" s="100">
        <f>SUM(C17:C27)</f>
        <v>202290</v>
      </c>
      <c r="D30" s="59"/>
      <c r="E30" s="100">
        <f>SUM(E17:E27)</f>
        <v>7666</v>
      </c>
      <c r="F30" s="59"/>
      <c r="G30" s="100">
        <f>SUM(G17:G27)</f>
        <v>-49423</v>
      </c>
      <c r="H30" s="59"/>
      <c r="I30" s="100">
        <f>SUM(I17:I27)</f>
        <v>160533</v>
      </c>
    </row>
    <row r="31" spans="3:9" ht="18" customHeight="1" thickTop="1">
      <c r="C31" s="60"/>
      <c r="D31" s="59"/>
      <c r="E31" s="60"/>
      <c r="F31" s="59"/>
      <c r="G31" s="60"/>
      <c r="H31" s="59"/>
      <c r="I31" s="60"/>
    </row>
    <row r="34" spans="3:9" ht="18" customHeight="1">
      <c r="C34" s="60"/>
      <c r="D34" s="59"/>
      <c r="E34" s="60"/>
      <c r="F34" s="59"/>
      <c r="G34" s="60"/>
      <c r="H34" s="59"/>
      <c r="I34" s="60"/>
    </row>
    <row r="35" spans="3:9" ht="18" customHeight="1">
      <c r="C35" s="60"/>
      <c r="D35" s="59"/>
      <c r="E35" s="60"/>
      <c r="F35" s="59"/>
      <c r="G35" s="60"/>
      <c r="H35" s="59"/>
      <c r="I35" s="60"/>
    </row>
    <row r="36" spans="1:2" ht="15.75">
      <c r="A36" s="94" t="s">
        <v>77</v>
      </c>
      <c r="B36" s="93"/>
    </row>
    <row r="37" s="95" customFormat="1" ht="5.25" customHeight="1"/>
    <row r="38" spans="1:10" ht="18" customHeight="1">
      <c r="A38" s="8" t="s">
        <v>78</v>
      </c>
      <c r="C38" s="59">
        <v>192661</v>
      </c>
      <c r="D38" s="59"/>
      <c r="E38" s="59">
        <v>2963</v>
      </c>
      <c r="F38" s="59"/>
      <c r="G38" s="59">
        <v>-36210</v>
      </c>
      <c r="H38" s="59"/>
      <c r="I38" s="59">
        <f>SUM(C38:G38)</f>
        <v>159414</v>
      </c>
      <c r="J38" s="59"/>
    </row>
    <row r="39" spans="3:9" ht="6.75" customHeight="1">
      <c r="C39" s="59"/>
      <c r="D39" s="59"/>
      <c r="E39" s="59"/>
      <c r="F39" s="59"/>
      <c r="G39" s="59"/>
      <c r="H39" s="59"/>
      <c r="I39" s="59"/>
    </row>
    <row r="40" spans="1:9" ht="18" customHeight="1">
      <c r="A40" s="8" t="s">
        <v>69</v>
      </c>
      <c r="C40" s="59"/>
      <c r="D40" s="59"/>
      <c r="E40" s="59"/>
      <c r="F40" s="59"/>
      <c r="G40" s="59">
        <v>3290</v>
      </c>
      <c r="H40" s="59"/>
      <c r="I40" s="59">
        <f>SUM(C40:G40)</f>
        <v>3290</v>
      </c>
    </row>
    <row r="41" spans="3:9" ht="5.25" customHeight="1">
      <c r="C41" s="99"/>
      <c r="D41" s="99"/>
      <c r="E41" s="99"/>
      <c r="F41" s="99"/>
      <c r="G41" s="99"/>
      <c r="H41" s="99"/>
      <c r="I41" s="99"/>
    </row>
    <row r="42" spans="1:9" ht="18" customHeight="1">
      <c r="A42" s="8" t="s">
        <v>79</v>
      </c>
      <c r="C42" s="59">
        <f>SUM(C38:C41)</f>
        <v>192661</v>
      </c>
      <c r="D42" s="59"/>
      <c r="E42" s="59">
        <f>SUM(E38:E41)</f>
        <v>2963</v>
      </c>
      <c r="F42" s="59"/>
      <c r="G42" s="59">
        <f>SUM(G38:G41)</f>
        <v>-32920</v>
      </c>
      <c r="H42" s="59"/>
      <c r="I42" s="59">
        <f>SUM(I38:I41)</f>
        <v>162704</v>
      </c>
    </row>
    <row r="43" spans="3:9" ht="6.75" customHeight="1">
      <c r="C43" s="59"/>
      <c r="D43" s="59"/>
      <c r="E43" s="59"/>
      <c r="F43" s="59"/>
      <c r="G43" s="59"/>
      <c r="H43" s="59"/>
      <c r="I43" s="59"/>
    </row>
    <row r="44" spans="1:9" ht="18" customHeight="1">
      <c r="A44" s="8" t="s">
        <v>80</v>
      </c>
      <c r="C44" s="59"/>
      <c r="D44" s="59"/>
      <c r="E44" s="59"/>
      <c r="F44" s="59"/>
      <c r="G44" s="59"/>
      <c r="H44" s="59"/>
      <c r="I44" s="59"/>
    </row>
    <row r="45" spans="1:9" ht="18" customHeight="1">
      <c r="A45" s="8" t="s">
        <v>81</v>
      </c>
      <c r="C45" s="59">
        <v>2257</v>
      </c>
      <c r="D45" s="59"/>
      <c r="E45" s="59">
        <v>1024</v>
      </c>
      <c r="F45" s="59"/>
      <c r="G45" s="59"/>
      <c r="H45" s="59"/>
      <c r="I45" s="59">
        <v>3281</v>
      </c>
    </row>
    <row r="46" spans="3:9" ht="6.75" customHeight="1">
      <c r="C46" s="59"/>
      <c r="D46" s="59"/>
      <c r="E46" s="59"/>
      <c r="F46" s="59"/>
      <c r="G46" s="59"/>
      <c r="H46" s="59"/>
      <c r="I46" s="59"/>
    </row>
    <row r="47" spans="1:9" ht="18" customHeight="1">
      <c r="A47" s="8" t="s">
        <v>82</v>
      </c>
      <c r="C47" s="60"/>
      <c r="D47" s="59"/>
      <c r="E47" s="60"/>
      <c r="F47" s="59"/>
      <c r="G47" s="60">
        <v>57</v>
      </c>
      <c r="H47" s="59"/>
      <c r="I47" s="59">
        <f>SUM(C47:G47)</f>
        <v>57</v>
      </c>
    </row>
    <row r="48" spans="2:9" ht="5.25" customHeight="1">
      <c r="B48" s="96"/>
      <c r="C48" s="99"/>
      <c r="D48" s="60"/>
      <c r="E48" s="99"/>
      <c r="F48" s="60"/>
      <c r="G48" s="99"/>
      <c r="H48" s="60"/>
      <c r="I48" s="99"/>
    </row>
    <row r="49" spans="3:9" ht="5.25" customHeight="1">
      <c r="C49" s="59"/>
      <c r="D49" s="59"/>
      <c r="E49" s="59"/>
      <c r="F49" s="59"/>
      <c r="G49" s="59"/>
      <c r="H49" s="59"/>
      <c r="I49" s="59"/>
    </row>
    <row r="50" spans="1:9" ht="18" customHeight="1" thickBot="1">
      <c r="A50" s="8" t="s">
        <v>83</v>
      </c>
      <c r="C50" s="100">
        <f>SUM(C42:C47)</f>
        <v>194918</v>
      </c>
      <c r="D50" s="59"/>
      <c r="E50" s="100">
        <f>SUM(E42:E47)</f>
        <v>3987</v>
      </c>
      <c r="F50" s="59"/>
      <c r="G50" s="100">
        <f>SUM(G42:G47)</f>
        <v>-32863</v>
      </c>
      <c r="H50" s="59"/>
      <c r="I50" s="100">
        <f>SUM(I42:I47)</f>
        <v>166042</v>
      </c>
    </row>
    <row r="51" spans="3:9" ht="18" customHeight="1" thickTop="1">
      <c r="C51" s="60"/>
      <c r="D51" s="59"/>
      <c r="E51" s="60"/>
      <c r="F51" s="59"/>
      <c r="G51" s="60"/>
      <c r="H51" s="59"/>
      <c r="I51" s="60"/>
    </row>
    <row r="52" spans="3:9" ht="18" customHeight="1">
      <c r="C52" s="60"/>
      <c r="D52" s="59"/>
      <c r="E52" s="60"/>
      <c r="F52" s="59"/>
      <c r="G52" s="60"/>
      <c r="H52" s="59"/>
      <c r="I52" s="60"/>
    </row>
    <row r="53" spans="2:8" ht="15.75">
      <c r="B53" s="10"/>
      <c r="D53" s="10"/>
      <c r="E53" s="10"/>
      <c r="F53" s="10"/>
      <c r="G53" s="59"/>
      <c r="H53" s="60"/>
    </row>
    <row r="54" spans="2:8" ht="15.75">
      <c r="B54" s="10"/>
      <c r="D54" s="10"/>
      <c r="E54" s="10"/>
      <c r="F54" s="10"/>
      <c r="G54" s="59"/>
      <c r="H54" s="60"/>
    </row>
  </sheetData>
  <printOptions/>
  <pageMargins left="0.37" right="0.34" top="0.4" bottom="0.41" header="0.29" footer="0.25"/>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workbookViewId="0" topLeftCell="A30">
      <selection activeCell="I65" sqref="I65"/>
    </sheetView>
  </sheetViews>
  <sheetFormatPr defaultColWidth="9.140625" defaultRowHeight="12.75"/>
  <cols>
    <col min="1" max="4" width="3.7109375" style="0" customWidth="1"/>
    <col min="5" max="5" width="41.140625" style="0" customWidth="1"/>
    <col min="6" max="6" width="1.28515625" style="0" customWidth="1"/>
    <col min="7" max="7" width="18.140625" style="0" customWidth="1"/>
    <col min="8" max="8" width="0.9921875" style="0" customWidth="1"/>
    <col min="9" max="9" width="14.00390625" style="0" customWidth="1"/>
    <col min="10" max="10" width="0.9921875" style="0" customWidth="1"/>
    <col min="11" max="11" width="14.00390625" style="131" customWidth="1"/>
    <col min="12" max="12" width="1.8515625" style="0" customWidth="1"/>
  </cols>
  <sheetData>
    <row r="1" spans="1:12" ht="18.75">
      <c r="A1" s="2" t="str">
        <f>'[1]PL-KLSE'!B1</f>
        <v>Tanah Emas Corporation Berhad</v>
      </c>
      <c r="B1" s="10"/>
      <c r="C1" s="10"/>
      <c r="D1" s="10"/>
      <c r="E1" s="10"/>
      <c r="F1" s="10"/>
      <c r="G1" s="10"/>
      <c r="H1" s="11"/>
      <c r="I1" s="10"/>
      <c r="J1" s="8"/>
      <c r="K1" s="101"/>
      <c r="L1" s="8"/>
    </row>
    <row r="2" spans="1:12" ht="12.75" customHeight="1">
      <c r="A2" s="61" t="str">
        <f>'[1]PL-KLSE'!B2</f>
        <v>(Incorporated in Malaysia)</v>
      </c>
      <c r="B2" s="10"/>
      <c r="C2" s="10"/>
      <c r="D2" s="10"/>
      <c r="E2" s="10"/>
      <c r="F2" s="10"/>
      <c r="G2" s="10"/>
      <c r="H2" s="11"/>
      <c r="I2" s="10"/>
      <c r="J2" s="8"/>
      <c r="K2" s="101"/>
      <c r="L2" s="8"/>
    </row>
    <row r="3" spans="1:12" ht="15.75">
      <c r="A3" s="10"/>
      <c r="B3" s="10"/>
      <c r="C3" s="10"/>
      <c r="D3" s="10"/>
      <c r="E3" s="10"/>
      <c r="F3" s="10"/>
      <c r="G3" s="10"/>
      <c r="H3" s="11"/>
      <c r="I3" s="10"/>
      <c r="J3" s="8"/>
      <c r="K3" s="101"/>
      <c r="L3" s="8"/>
    </row>
    <row r="4" spans="1:12" ht="15.75">
      <c r="A4" s="16" t="s">
        <v>84</v>
      </c>
      <c r="B4" s="10"/>
      <c r="C4" s="10"/>
      <c r="D4" s="10"/>
      <c r="E4" s="10"/>
      <c r="F4" s="10"/>
      <c r="G4" s="19" t="str">
        <f>'[1]BS-KLSE'!H1</f>
        <v>(298367-A)</v>
      </c>
      <c r="H4" s="11"/>
      <c r="I4" s="10"/>
      <c r="J4" s="8"/>
      <c r="K4" s="101"/>
      <c r="L4" s="8"/>
    </row>
    <row r="5" spans="1:12" ht="15.75">
      <c r="A5" s="10" t="str">
        <f>'[1]PL-KLSE'!B4</f>
        <v>Interim Report for the 2nd Quarter Ended 31 December 2004</v>
      </c>
      <c r="B5" s="10"/>
      <c r="C5" s="10"/>
      <c r="D5" s="10"/>
      <c r="E5" s="10"/>
      <c r="F5" s="10"/>
      <c r="G5" s="10"/>
      <c r="H5" s="11"/>
      <c r="I5" s="10"/>
      <c r="J5" s="8"/>
      <c r="K5" s="101"/>
      <c r="L5" s="8"/>
    </row>
    <row r="6" spans="1:12" ht="9.75" customHeight="1">
      <c r="A6" s="10"/>
      <c r="B6" s="10"/>
      <c r="C6" s="10"/>
      <c r="D6" s="10"/>
      <c r="E6" s="10"/>
      <c r="F6" s="10"/>
      <c r="G6" s="10"/>
      <c r="H6" s="11"/>
      <c r="I6" s="10"/>
      <c r="J6" s="8"/>
      <c r="K6" s="97"/>
      <c r="L6" s="8"/>
    </row>
    <row r="7" spans="1:12" s="102" customFormat="1" ht="13.5" customHeight="1">
      <c r="A7" s="19"/>
      <c r="B7" s="19"/>
      <c r="C7" s="19"/>
      <c r="D7" s="19"/>
      <c r="E7" s="19"/>
      <c r="F7" s="19"/>
      <c r="G7" s="19"/>
      <c r="H7" s="34"/>
      <c r="I7" s="24" t="s">
        <v>8</v>
      </c>
      <c r="J7" s="25"/>
      <c r="K7" s="25"/>
      <c r="L7" s="18"/>
    </row>
    <row r="8" spans="1:12" s="102" customFormat="1" ht="13.5" customHeight="1">
      <c r="A8" s="19"/>
      <c r="B8" s="19"/>
      <c r="C8" s="19"/>
      <c r="D8" s="19"/>
      <c r="E8" s="19"/>
      <c r="F8" s="19"/>
      <c r="G8" s="19"/>
      <c r="H8" s="34"/>
      <c r="I8" s="26" t="s">
        <v>9</v>
      </c>
      <c r="J8" s="27"/>
      <c r="K8" s="24"/>
      <c r="L8" s="18"/>
    </row>
    <row r="9" spans="1:12" s="102" customFormat="1" ht="13.5" customHeight="1">
      <c r="A9" s="19"/>
      <c r="B9" s="19"/>
      <c r="C9" s="19"/>
      <c r="D9" s="19"/>
      <c r="E9" s="19"/>
      <c r="F9" s="19"/>
      <c r="G9" s="19"/>
      <c r="H9" s="34"/>
      <c r="I9" s="30" t="s">
        <v>10</v>
      </c>
      <c r="J9" s="31"/>
      <c r="K9" s="103" t="s">
        <v>11</v>
      </c>
      <c r="L9" s="18"/>
    </row>
    <row r="10" spans="1:12" s="102" customFormat="1" ht="13.5" customHeight="1">
      <c r="A10" s="19"/>
      <c r="B10" s="19"/>
      <c r="C10" s="19"/>
      <c r="D10" s="19"/>
      <c r="E10" s="19"/>
      <c r="F10" s="19"/>
      <c r="G10" s="19"/>
      <c r="H10" s="34"/>
      <c r="I10" s="34" t="s">
        <v>12</v>
      </c>
      <c r="J10" s="18"/>
      <c r="K10" s="49" t="s">
        <v>12</v>
      </c>
      <c r="L10" s="18"/>
    </row>
    <row r="11" spans="1:12" s="102" customFormat="1" ht="13.5" customHeight="1">
      <c r="A11" s="19"/>
      <c r="B11" s="19"/>
      <c r="C11" s="19"/>
      <c r="D11" s="19"/>
      <c r="E11" s="19"/>
      <c r="F11" s="19"/>
      <c r="G11" s="19"/>
      <c r="H11" s="34"/>
      <c r="I11" s="34"/>
      <c r="J11" s="18"/>
      <c r="K11" s="104" t="s">
        <v>13</v>
      </c>
      <c r="L11" s="18"/>
    </row>
    <row r="12" spans="1:12" s="102" customFormat="1" ht="15">
      <c r="A12" s="105" t="s">
        <v>85</v>
      </c>
      <c r="B12" s="19"/>
      <c r="C12" s="19"/>
      <c r="D12" s="19"/>
      <c r="E12" s="19"/>
      <c r="F12" s="19"/>
      <c r="G12" s="19"/>
      <c r="H12" s="34"/>
      <c r="I12" s="18"/>
      <c r="J12" s="68"/>
      <c r="K12" s="50"/>
      <c r="L12" s="18"/>
    </row>
    <row r="13" spans="1:12" s="102" customFormat="1" ht="5.25" customHeight="1">
      <c r="A13" s="19"/>
      <c r="B13" s="19"/>
      <c r="C13" s="19"/>
      <c r="D13" s="19"/>
      <c r="E13" s="19"/>
      <c r="F13" s="19"/>
      <c r="G13" s="19"/>
      <c r="H13" s="34"/>
      <c r="I13" s="18"/>
      <c r="J13" s="68"/>
      <c r="K13" s="50"/>
      <c r="L13" s="18"/>
    </row>
    <row r="14" spans="1:12" s="102" customFormat="1" ht="15">
      <c r="A14" s="19" t="s">
        <v>86</v>
      </c>
      <c r="B14" s="19"/>
      <c r="C14" s="19"/>
      <c r="D14" s="19"/>
      <c r="E14" s="19"/>
      <c r="F14" s="19"/>
      <c r="G14" s="19"/>
      <c r="H14" s="34"/>
      <c r="I14" s="45">
        <v>420</v>
      </c>
      <c r="J14" s="45"/>
      <c r="K14" s="43">
        <v>1449</v>
      </c>
      <c r="L14" s="18"/>
    </row>
    <row r="15" spans="1:12" s="102" customFormat="1" ht="5.25" customHeight="1">
      <c r="A15" s="106"/>
      <c r="B15" s="106"/>
      <c r="C15" s="106"/>
      <c r="D15" s="106"/>
      <c r="E15" s="106"/>
      <c r="F15" s="106"/>
      <c r="G15" s="106"/>
      <c r="H15" s="107"/>
      <c r="I15" s="45"/>
      <c r="J15" s="45"/>
      <c r="K15" s="43"/>
      <c r="L15" s="18"/>
    </row>
    <row r="16" spans="1:12" s="102" customFormat="1" ht="15">
      <c r="A16" s="108" t="s">
        <v>87</v>
      </c>
      <c r="B16" s="19"/>
      <c r="C16" s="19"/>
      <c r="D16" s="19"/>
      <c r="E16" s="19"/>
      <c r="F16" s="19"/>
      <c r="G16" s="19"/>
      <c r="H16" s="34"/>
      <c r="I16" s="45">
        <v>6158</v>
      </c>
      <c r="J16" s="45"/>
      <c r="K16" s="43">
        <v>5992</v>
      </c>
      <c r="L16" s="109"/>
    </row>
    <row r="17" spans="1:12" s="102" customFormat="1" ht="5.25" customHeight="1">
      <c r="A17" s="18"/>
      <c r="B17" s="19"/>
      <c r="C17" s="19"/>
      <c r="D17" s="18"/>
      <c r="E17" s="18"/>
      <c r="F17" s="18"/>
      <c r="G17" s="18"/>
      <c r="H17" s="34"/>
      <c r="I17" s="47"/>
      <c r="J17" s="45"/>
      <c r="K17" s="47"/>
      <c r="L17" s="18"/>
    </row>
    <row r="18" spans="1:12" s="102" customFormat="1" ht="15">
      <c r="A18" s="106" t="s">
        <v>88</v>
      </c>
      <c r="B18" s="19"/>
      <c r="C18" s="19"/>
      <c r="D18" s="18"/>
      <c r="E18" s="18"/>
      <c r="F18" s="18"/>
      <c r="G18" s="18"/>
      <c r="H18" s="34"/>
      <c r="I18" s="43">
        <v>6578</v>
      </c>
      <c r="J18" s="45"/>
      <c r="K18" s="43">
        <v>7441</v>
      </c>
      <c r="L18" s="18"/>
    </row>
    <row r="19" spans="1:12" s="102" customFormat="1" ht="5.25" customHeight="1">
      <c r="A19" s="106"/>
      <c r="B19" s="106"/>
      <c r="C19" s="106"/>
      <c r="D19" s="106"/>
      <c r="E19" s="106"/>
      <c r="F19" s="106"/>
      <c r="G19" s="106"/>
      <c r="H19" s="107"/>
      <c r="I19" s="110"/>
      <c r="J19" s="45"/>
      <c r="K19" s="110"/>
      <c r="L19" s="109"/>
    </row>
    <row r="20" spans="1:12" s="102" customFormat="1" ht="15">
      <c r="A20" s="106" t="s">
        <v>89</v>
      </c>
      <c r="B20" s="106"/>
      <c r="C20" s="106"/>
      <c r="D20" s="106"/>
      <c r="E20" s="106"/>
      <c r="F20" s="106"/>
      <c r="G20" s="106"/>
      <c r="H20" s="107"/>
      <c r="I20" s="110"/>
      <c r="J20" s="45"/>
      <c r="K20" s="110"/>
      <c r="L20" s="109"/>
    </row>
    <row r="21" spans="1:12" s="102" customFormat="1" ht="15">
      <c r="A21" s="106"/>
      <c r="B21" s="106" t="s">
        <v>90</v>
      </c>
      <c r="C21" s="106"/>
      <c r="D21" s="106"/>
      <c r="E21" s="106"/>
      <c r="F21" s="106"/>
      <c r="G21" s="106"/>
      <c r="H21" s="107"/>
      <c r="I21" s="110">
        <v>1437</v>
      </c>
      <c r="J21" s="45"/>
      <c r="K21" s="110">
        <v>-9210</v>
      </c>
      <c r="L21" s="109"/>
    </row>
    <row r="22" spans="1:12" s="102" customFormat="1" ht="15">
      <c r="A22" s="106"/>
      <c r="B22" s="106" t="s">
        <v>91</v>
      </c>
      <c r="C22" s="106"/>
      <c r="D22" s="106"/>
      <c r="E22" s="106"/>
      <c r="F22" s="106"/>
      <c r="G22" s="106"/>
      <c r="H22" s="107"/>
      <c r="I22" s="110">
        <v>-2173</v>
      </c>
      <c r="J22" s="45"/>
      <c r="K22" s="110">
        <v>-5259</v>
      </c>
      <c r="L22" s="109"/>
    </row>
    <row r="23" spans="1:12" s="102" customFormat="1" ht="5.25" customHeight="1">
      <c r="A23" s="18"/>
      <c r="B23" s="18"/>
      <c r="C23" s="18"/>
      <c r="D23" s="19"/>
      <c r="E23" s="19"/>
      <c r="F23" s="19"/>
      <c r="G23" s="19"/>
      <c r="H23" s="19"/>
      <c r="I23" s="47"/>
      <c r="J23" s="45"/>
      <c r="K23" s="47"/>
      <c r="L23" s="18"/>
    </row>
    <row r="24" spans="1:12" s="102" customFormat="1" ht="15">
      <c r="A24" s="111" t="s">
        <v>92</v>
      </c>
      <c r="B24" s="18"/>
      <c r="C24" s="19"/>
      <c r="D24" s="19"/>
      <c r="E24" s="19"/>
      <c r="F24" s="19"/>
      <c r="G24" s="19"/>
      <c r="H24" s="34"/>
      <c r="I24" s="43">
        <v>5842</v>
      </c>
      <c r="J24" s="45"/>
      <c r="K24" s="43">
        <v>-7028</v>
      </c>
      <c r="L24" s="18"/>
    </row>
    <row r="25" spans="1:12" s="102" customFormat="1" ht="5.25" customHeight="1">
      <c r="A25" s="18"/>
      <c r="B25" s="109"/>
      <c r="C25" s="106"/>
      <c r="D25" s="106"/>
      <c r="E25" s="106"/>
      <c r="F25" s="106"/>
      <c r="G25" s="106"/>
      <c r="H25" s="107"/>
      <c r="I25" s="112"/>
      <c r="J25" s="45"/>
      <c r="K25" s="112"/>
      <c r="L25" s="18"/>
    </row>
    <row r="26" spans="1:12" s="102" customFormat="1" ht="15">
      <c r="A26" s="18" t="s">
        <v>93</v>
      </c>
      <c r="B26" s="18"/>
      <c r="C26" s="18"/>
      <c r="D26" s="19"/>
      <c r="E26" s="19"/>
      <c r="F26" s="19"/>
      <c r="G26" s="19"/>
      <c r="H26" s="19"/>
      <c r="I26" s="113">
        <v>-583</v>
      </c>
      <c r="J26" s="45"/>
      <c r="K26" s="113">
        <v>-389</v>
      </c>
      <c r="L26" s="18"/>
    </row>
    <row r="27" spans="1:12" s="102" customFormat="1" ht="13.5" customHeight="1">
      <c r="A27" s="18"/>
      <c r="B27" s="18"/>
      <c r="C27" s="18"/>
      <c r="D27" s="19"/>
      <c r="E27" s="19"/>
      <c r="F27" s="19"/>
      <c r="G27" s="19"/>
      <c r="H27" s="19"/>
      <c r="I27" s="47"/>
      <c r="J27" s="45"/>
      <c r="K27" s="47"/>
      <c r="L27" s="18"/>
    </row>
    <row r="28" spans="1:12" s="119" customFormat="1" ht="15">
      <c r="A28" s="114" t="s">
        <v>94</v>
      </c>
      <c r="B28" s="115"/>
      <c r="C28" s="62"/>
      <c r="D28" s="62"/>
      <c r="E28" s="62"/>
      <c r="F28" s="62"/>
      <c r="G28" s="62"/>
      <c r="H28" s="116"/>
      <c r="I28" s="117">
        <v>5259</v>
      </c>
      <c r="J28" s="118"/>
      <c r="K28" s="117">
        <v>-7417</v>
      </c>
      <c r="L28" s="115"/>
    </row>
    <row r="29" spans="1:12" s="102" customFormat="1" ht="12.75" customHeight="1">
      <c r="A29" s="111"/>
      <c r="B29" s="18"/>
      <c r="C29" s="19"/>
      <c r="D29" s="19"/>
      <c r="E29" s="19"/>
      <c r="F29" s="19"/>
      <c r="G29" s="19"/>
      <c r="H29" s="34"/>
      <c r="I29" s="70"/>
      <c r="J29" s="68"/>
      <c r="K29" s="70"/>
      <c r="L29" s="18"/>
    </row>
    <row r="30" spans="1:12" s="102" customFormat="1" ht="15">
      <c r="A30" s="115" t="s">
        <v>95</v>
      </c>
      <c r="B30" s="18"/>
      <c r="C30" s="19"/>
      <c r="D30" s="19"/>
      <c r="E30" s="19"/>
      <c r="F30" s="19"/>
      <c r="G30" s="19"/>
      <c r="H30" s="34"/>
      <c r="I30" s="45"/>
      <c r="J30" s="45"/>
      <c r="K30" s="45"/>
      <c r="L30" s="18"/>
    </row>
    <row r="31" spans="1:12" s="102" customFormat="1" ht="5.25" customHeight="1">
      <c r="A31" s="18"/>
      <c r="B31" s="18"/>
      <c r="C31" s="19"/>
      <c r="D31" s="19"/>
      <c r="E31" s="19"/>
      <c r="F31" s="19"/>
      <c r="G31" s="19"/>
      <c r="H31" s="34"/>
      <c r="I31" s="43"/>
      <c r="J31" s="45"/>
      <c r="K31" s="43"/>
      <c r="L31" s="18"/>
    </row>
    <row r="32" spans="1:12" s="102" customFormat="1" ht="15" customHeight="1">
      <c r="A32" s="18" t="s">
        <v>96</v>
      </c>
      <c r="B32" s="18"/>
      <c r="C32" s="19"/>
      <c r="D32" s="19"/>
      <c r="E32" s="19"/>
      <c r="F32" s="19"/>
      <c r="G32" s="19"/>
      <c r="H32" s="34"/>
      <c r="I32" s="42">
        <v>0</v>
      </c>
      <c r="J32" s="45"/>
      <c r="K32" s="43">
        <v>257</v>
      </c>
      <c r="L32" s="18"/>
    </row>
    <row r="33" spans="1:12" s="102" customFormat="1" ht="15">
      <c r="A33" s="18" t="s">
        <v>97</v>
      </c>
      <c r="B33" s="19"/>
      <c r="C33" s="18"/>
      <c r="D33" s="18"/>
      <c r="E33" s="18"/>
      <c r="F33" s="18"/>
      <c r="G33" s="18"/>
      <c r="H33" s="19"/>
      <c r="I33" s="43">
        <v>-29922</v>
      </c>
      <c r="J33" s="45"/>
      <c r="K33" s="43">
        <v>-2604</v>
      </c>
      <c r="L33" s="18"/>
    </row>
    <row r="34" spans="1:12" s="102" customFormat="1" ht="5.25" customHeight="1">
      <c r="A34" s="18"/>
      <c r="B34" s="18"/>
      <c r="C34" s="18"/>
      <c r="D34" s="19"/>
      <c r="E34" s="19"/>
      <c r="F34" s="19"/>
      <c r="G34" s="19"/>
      <c r="H34" s="19"/>
      <c r="I34" s="47"/>
      <c r="J34" s="45"/>
      <c r="K34" s="47">
        <v>0</v>
      </c>
      <c r="L34" s="18"/>
    </row>
    <row r="35" spans="1:12" s="119" customFormat="1" ht="15">
      <c r="A35" s="120" t="s">
        <v>98</v>
      </c>
      <c r="B35" s="120"/>
      <c r="C35" s="115"/>
      <c r="D35" s="121"/>
      <c r="E35" s="121"/>
      <c r="F35" s="121"/>
      <c r="G35" s="121"/>
      <c r="H35" s="121"/>
      <c r="I35" s="110">
        <v>-29922</v>
      </c>
      <c r="J35" s="118"/>
      <c r="K35" s="110">
        <v>-2347</v>
      </c>
      <c r="L35" s="115"/>
    </row>
    <row r="36" spans="1:12" s="102" customFormat="1" ht="12.75" customHeight="1">
      <c r="A36" s="18"/>
      <c r="B36" s="18"/>
      <c r="C36" s="19"/>
      <c r="D36" s="19"/>
      <c r="E36" s="19"/>
      <c r="F36" s="19"/>
      <c r="G36" s="19"/>
      <c r="H36" s="34"/>
      <c r="I36" s="45"/>
      <c r="J36" s="45"/>
      <c r="K36" s="45"/>
      <c r="L36" s="18"/>
    </row>
    <row r="37" spans="1:12" s="102" customFormat="1" ht="15">
      <c r="A37" s="115" t="s">
        <v>99</v>
      </c>
      <c r="B37" s="18"/>
      <c r="C37" s="19"/>
      <c r="D37" s="19"/>
      <c r="E37" s="19"/>
      <c r="F37" s="19"/>
      <c r="G37" s="19"/>
      <c r="H37" s="34"/>
      <c r="I37" s="45"/>
      <c r="J37" s="45"/>
      <c r="K37" s="45"/>
      <c r="L37" s="18"/>
    </row>
    <row r="38" spans="1:12" s="102" customFormat="1" ht="5.25" customHeight="1">
      <c r="A38" s="18"/>
      <c r="B38" s="18"/>
      <c r="C38" s="19"/>
      <c r="D38" s="19"/>
      <c r="E38" s="19"/>
      <c r="F38" s="19"/>
      <c r="G38" s="19"/>
      <c r="H38" s="34"/>
      <c r="I38" s="72"/>
      <c r="J38" s="45"/>
      <c r="K38" s="72"/>
      <c r="L38" s="18"/>
    </row>
    <row r="39" spans="1:12" s="102" customFormat="1" ht="15">
      <c r="A39" s="18" t="s">
        <v>100</v>
      </c>
      <c r="B39" s="18"/>
      <c r="C39" s="19"/>
      <c r="D39" s="19"/>
      <c r="E39" s="19"/>
      <c r="F39" s="19"/>
      <c r="G39" s="19"/>
      <c r="H39" s="34"/>
      <c r="I39" s="74">
        <v>0</v>
      </c>
      <c r="J39" s="45"/>
      <c r="K39" s="74">
        <v>3282</v>
      </c>
      <c r="L39" s="18"/>
    </row>
    <row r="40" spans="1:12" s="102" customFormat="1" ht="15">
      <c r="A40" s="18" t="s">
        <v>101</v>
      </c>
      <c r="B40" s="18"/>
      <c r="C40" s="19"/>
      <c r="D40" s="19"/>
      <c r="E40" s="19"/>
      <c r="F40" s="19"/>
      <c r="G40" s="19"/>
      <c r="H40" s="34"/>
      <c r="I40" s="73">
        <v>24172</v>
      </c>
      <c r="J40" s="45"/>
      <c r="K40" s="73">
        <v>6660</v>
      </c>
      <c r="L40" s="18"/>
    </row>
    <row r="41" spans="1:12" s="102" customFormat="1" ht="5.25" customHeight="1">
      <c r="A41" s="18"/>
      <c r="B41" s="18"/>
      <c r="C41" s="19"/>
      <c r="D41" s="19"/>
      <c r="E41" s="19"/>
      <c r="F41" s="19"/>
      <c r="G41" s="19"/>
      <c r="H41" s="34"/>
      <c r="I41" s="78"/>
      <c r="J41" s="45"/>
      <c r="K41" s="78"/>
      <c r="L41" s="18"/>
    </row>
    <row r="42" spans="1:12" s="119" customFormat="1" ht="15">
      <c r="A42" s="120" t="s">
        <v>102</v>
      </c>
      <c r="B42" s="120"/>
      <c r="C42" s="121"/>
      <c r="D42" s="121"/>
      <c r="E42" s="121"/>
      <c r="F42" s="121"/>
      <c r="G42" s="121"/>
      <c r="H42" s="122"/>
      <c r="I42" s="110">
        <v>24172</v>
      </c>
      <c r="J42" s="118"/>
      <c r="K42" s="110">
        <v>9942</v>
      </c>
      <c r="L42" s="115"/>
    </row>
    <row r="43" spans="1:12" s="102" customFormat="1" ht="5.25" customHeight="1">
      <c r="A43" s="109"/>
      <c r="B43" s="109"/>
      <c r="C43" s="106"/>
      <c r="D43" s="106"/>
      <c r="E43" s="106"/>
      <c r="F43" s="106"/>
      <c r="G43" s="106"/>
      <c r="H43" s="107"/>
      <c r="I43" s="123"/>
      <c r="J43" s="45"/>
      <c r="K43" s="123"/>
      <c r="L43" s="18"/>
    </row>
    <row r="44" spans="1:12" s="102" customFormat="1" ht="5.25" customHeight="1">
      <c r="A44" s="18"/>
      <c r="B44" s="18"/>
      <c r="C44" s="19"/>
      <c r="D44" s="19"/>
      <c r="E44" s="19"/>
      <c r="F44" s="19"/>
      <c r="G44" s="19"/>
      <c r="H44" s="34"/>
      <c r="I44" s="45"/>
      <c r="J44" s="45"/>
      <c r="K44" s="45"/>
      <c r="L44" s="18"/>
    </row>
    <row r="45" spans="1:12" s="119" customFormat="1" ht="15">
      <c r="A45" s="124" t="s">
        <v>103</v>
      </c>
      <c r="B45" s="115"/>
      <c r="C45" s="62"/>
      <c r="D45" s="62"/>
      <c r="E45" s="62"/>
      <c r="F45" s="62"/>
      <c r="G45" s="62"/>
      <c r="H45" s="116"/>
      <c r="I45" s="43">
        <v>-491</v>
      </c>
      <c r="J45" s="118"/>
      <c r="K45" s="43">
        <v>178</v>
      </c>
      <c r="L45" s="115"/>
    </row>
    <row r="46" spans="1:12" s="102" customFormat="1" ht="4.5" customHeight="1">
      <c r="A46" s="18"/>
      <c r="B46" s="18"/>
      <c r="C46" s="19"/>
      <c r="D46" s="19"/>
      <c r="E46" s="19"/>
      <c r="F46" s="19"/>
      <c r="G46" s="19"/>
      <c r="H46" s="34"/>
      <c r="I46" s="45"/>
      <c r="J46" s="45"/>
      <c r="K46" s="45"/>
      <c r="L46" s="18"/>
    </row>
    <row r="47" spans="1:12" s="102" customFormat="1" ht="15">
      <c r="A47" s="124" t="s">
        <v>104</v>
      </c>
      <c r="B47" s="19"/>
      <c r="C47" s="19"/>
      <c r="D47" s="19"/>
      <c r="E47" s="19"/>
      <c r="F47" s="19"/>
      <c r="G47" s="19"/>
      <c r="H47" s="34"/>
      <c r="I47" s="43">
        <v>-1043</v>
      </c>
      <c r="J47" s="45"/>
      <c r="K47" s="43">
        <v>-7735</v>
      </c>
      <c r="L47" s="109"/>
    </row>
    <row r="48" spans="1:12" s="102" customFormat="1" ht="4.5" customHeight="1">
      <c r="A48" s="125"/>
      <c r="B48" s="19"/>
      <c r="C48" s="19"/>
      <c r="D48" s="19"/>
      <c r="E48" s="19"/>
      <c r="F48" s="19"/>
      <c r="G48" s="19"/>
      <c r="H48" s="34"/>
      <c r="I48" s="47"/>
      <c r="J48" s="45"/>
      <c r="K48" s="47"/>
      <c r="L48" s="109"/>
    </row>
    <row r="49" spans="1:12" s="102" customFormat="1" ht="15">
      <c r="A49" s="126" t="s">
        <v>105</v>
      </c>
      <c r="B49" s="19"/>
      <c r="C49" s="19"/>
      <c r="D49" s="19"/>
      <c r="E49" s="19"/>
      <c r="F49" s="19"/>
      <c r="G49" s="19"/>
      <c r="H49" s="34"/>
      <c r="I49" s="43">
        <v>-1534</v>
      </c>
      <c r="J49" s="45"/>
      <c r="K49" s="43">
        <v>-7557</v>
      </c>
      <c r="L49" s="109"/>
    </row>
    <row r="50" spans="1:12" s="102" customFormat="1" ht="4.5" customHeight="1" thickBot="1">
      <c r="A50" s="125"/>
      <c r="B50" s="19"/>
      <c r="C50" s="19"/>
      <c r="D50" s="19"/>
      <c r="E50" s="19"/>
      <c r="F50" s="19"/>
      <c r="G50" s="19"/>
      <c r="H50" s="34"/>
      <c r="I50" s="127"/>
      <c r="J50" s="45"/>
      <c r="K50" s="127"/>
      <c r="L50" s="109"/>
    </row>
    <row r="51" spans="1:12" s="102" customFormat="1" ht="15">
      <c r="A51" s="128" t="s">
        <v>106</v>
      </c>
      <c r="B51" s="19"/>
      <c r="C51" s="19"/>
      <c r="D51" s="19"/>
      <c r="E51" s="19"/>
      <c r="F51" s="19"/>
      <c r="G51" s="19"/>
      <c r="H51" s="34"/>
      <c r="I51" s="43"/>
      <c r="J51" s="45"/>
      <c r="K51" s="43"/>
      <c r="L51" s="109"/>
    </row>
    <row r="52" spans="1:12" s="102" customFormat="1" ht="15">
      <c r="A52" s="128"/>
      <c r="B52" s="102" t="s">
        <v>107</v>
      </c>
      <c r="C52" s="19"/>
      <c r="D52" s="19"/>
      <c r="E52" s="19"/>
      <c r="F52" s="19"/>
      <c r="G52" s="19"/>
      <c r="H52" s="34"/>
      <c r="I52" s="43">
        <v>1352</v>
      </c>
      <c r="J52" s="45"/>
      <c r="K52" s="43">
        <v>5655</v>
      </c>
      <c r="L52" s="109"/>
    </row>
    <row r="53" spans="1:12" s="102" customFormat="1" ht="15">
      <c r="A53" s="128"/>
      <c r="B53" s="19" t="s">
        <v>108</v>
      </c>
      <c r="C53" s="19"/>
      <c r="D53" s="19"/>
      <c r="E53" s="19"/>
      <c r="F53" s="19"/>
      <c r="G53" s="19"/>
      <c r="H53" s="34"/>
      <c r="I53" s="43">
        <v>-2886</v>
      </c>
      <c r="J53" s="45"/>
      <c r="K53" s="43">
        <v>-13212</v>
      </c>
      <c r="L53" s="109"/>
    </row>
    <row r="54" spans="1:12" s="102" customFormat="1" ht="4.5" customHeight="1">
      <c r="A54" s="128"/>
      <c r="B54" s="19"/>
      <c r="C54" s="19"/>
      <c r="D54" s="19"/>
      <c r="E54" s="19"/>
      <c r="F54" s="19"/>
      <c r="G54" s="19"/>
      <c r="H54" s="34"/>
      <c r="I54" s="47"/>
      <c r="J54" s="45"/>
      <c r="K54" s="47"/>
      <c r="L54" s="109"/>
    </row>
    <row r="55" spans="1:12" s="102" customFormat="1" ht="15">
      <c r="A55" s="128"/>
      <c r="B55" s="19"/>
      <c r="C55" s="19"/>
      <c r="D55" s="19"/>
      <c r="E55" s="19"/>
      <c r="F55" s="19"/>
      <c r="G55" s="19"/>
      <c r="H55" s="34"/>
      <c r="I55" s="43">
        <v>-1534</v>
      </c>
      <c r="J55" s="45"/>
      <c r="K55" s="43">
        <v>-7557</v>
      </c>
      <c r="L55" s="109"/>
    </row>
    <row r="56" spans="1:12" s="102" customFormat="1" ht="4.5" customHeight="1" thickBot="1">
      <c r="A56" s="19"/>
      <c r="F56" s="19"/>
      <c r="G56" s="19"/>
      <c r="H56" s="34"/>
      <c r="I56" s="129"/>
      <c r="J56" s="68"/>
      <c r="K56" s="129"/>
      <c r="L56" s="18"/>
    </row>
    <row r="57" spans="1:12" s="102" customFormat="1" ht="13.5" customHeight="1">
      <c r="A57" s="111"/>
      <c r="B57" s="109"/>
      <c r="C57" s="106"/>
      <c r="D57" s="106"/>
      <c r="E57" s="106"/>
      <c r="F57" s="106"/>
      <c r="G57" s="106"/>
      <c r="H57" s="107"/>
      <c r="I57" s="45"/>
      <c r="J57" s="45"/>
      <c r="K57" s="45"/>
      <c r="L57" s="109"/>
    </row>
    <row r="58" spans="2:14" s="102" customFormat="1" ht="15">
      <c r="B58" s="19"/>
      <c r="C58" s="18"/>
      <c r="D58" s="19"/>
      <c r="E58" s="19"/>
      <c r="F58" s="19"/>
      <c r="G58" s="19"/>
      <c r="H58" s="70"/>
      <c r="I58" s="34"/>
      <c r="J58" s="42"/>
      <c r="K58" s="45"/>
      <c r="L58" s="43"/>
      <c r="M58" s="45"/>
      <c r="N58" s="43"/>
    </row>
    <row r="59" spans="2:14" s="102" customFormat="1" ht="15">
      <c r="B59" s="19"/>
      <c r="C59" s="18"/>
      <c r="D59" s="19"/>
      <c r="E59" s="19"/>
      <c r="F59" s="19"/>
      <c r="G59" s="19"/>
      <c r="H59" s="70"/>
      <c r="I59" s="34"/>
      <c r="J59" s="42"/>
      <c r="K59" s="45"/>
      <c r="L59" s="43"/>
      <c r="M59" s="45"/>
      <c r="N59" s="43"/>
    </row>
    <row r="60" spans="9:11" s="18" customFormat="1" ht="15">
      <c r="I60" s="22"/>
      <c r="K60" s="50"/>
    </row>
    <row r="61" s="102" customFormat="1" ht="15">
      <c r="K61" s="130"/>
    </row>
    <row r="62" s="102" customFormat="1" ht="15">
      <c r="K62" s="130"/>
    </row>
    <row r="63" s="102" customFormat="1" ht="15">
      <c r="K63" s="130"/>
    </row>
    <row r="64" s="102" customFormat="1" ht="15">
      <c r="K64" s="130"/>
    </row>
  </sheetData>
  <printOptions/>
  <pageMargins left="0.37" right="0.32" top="0.38" bottom="1" header="0.27" footer="0.5"/>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49"/>
  <sheetViews>
    <sheetView workbookViewId="0" topLeftCell="A207">
      <selection activeCell="I211" sqref="I211"/>
    </sheetView>
  </sheetViews>
  <sheetFormatPr defaultColWidth="9.140625" defaultRowHeight="12.75"/>
  <cols>
    <col min="1" max="1" width="5.57421875" style="19" customWidth="1"/>
    <col min="2" max="3" width="3.7109375" style="19" customWidth="1"/>
    <col min="4" max="4" width="3.28125" style="19" customWidth="1"/>
    <col min="5" max="5" width="23.28125" style="19" customWidth="1"/>
    <col min="6" max="6" width="2.00390625" style="19" customWidth="1"/>
    <col min="7" max="7" width="13.8515625" style="19" customWidth="1"/>
    <col min="8" max="8" width="0.85546875" style="34" customWidth="1"/>
    <col min="9" max="9" width="13.8515625" style="63" customWidth="1"/>
    <col min="10" max="10" width="1.421875" style="33" customWidth="1"/>
    <col min="11" max="11" width="13.8515625" style="63" customWidth="1"/>
    <col min="12" max="12" width="1.421875" style="18" customWidth="1"/>
    <col min="13" max="13" width="13.8515625" style="19" customWidth="1"/>
    <col min="14" max="14" width="0.71875" style="18" customWidth="1"/>
    <col min="15" max="15" width="0.71875" style="19" customWidth="1"/>
    <col min="16" max="16" width="7.28125" style="18" customWidth="1"/>
    <col min="17" max="17" width="2.28125" style="18" customWidth="1"/>
    <col min="18" max="18" width="13.00390625" style="18" customWidth="1"/>
    <col min="19" max="19" width="13.140625" style="18" customWidth="1"/>
    <col min="20" max="20" width="10.8515625" style="18" customWidth="1"/>
    <col min="21" max="16384" width="12.140625" style="18" customWidth="1"/>
  </cols>
  <sheetData>
    <row r="1" spans="1:7" ht="15.75" customHeight="1">
      <c r="A1" s="2" t="str">
        <f>'[1]PL-KLSE'!B1</f>
        <v>Tanah Emas Corporation Berhad</v>
      </c>
      <c r="B1" s="2"/>
      <c r="C1" s="2"/>
      <c r="D1" s="2"/>
      <c r="E1" s="2"/>
      <c r="F1" s="2"/>
      <c r="G1" s="4" t="str">
        <f>'[1]PL-KLSE'!H1</f>
        <v>(298367-A)</v>
      </c>
    </row>
    <row r="2" ht="15" customHeight="1">
      <c r="A2" s="19" t="str">
        <f>'[1]PL-KLSE'!B2</f>
        <v>(Incorporated in Malaysia)</v>
      </c>
    </row>
    <row r="3" ht="15" customHeight="1"/>
    <row r="4" ht="15" customHeight="1">
      <c r="A4" s="16" t="s">
        <v>109</v>
      </c>
    </row>
    <row r="5" ht="15" customHeight="1"/>
    <row r="6" spans="1:15" s="50" customFormat="1" ht="15" customHeight="1">
      <c r="A6" s="132" t="s">
        <v>110</v>
      </c>
      <c r="B6" s="133" t="s">
        <v>111</v>
      </c>
      <c r="D6" s="134"/>
      <c r="E6" s="134"/>
      <c r="F6" s="134"/>
      <c r="G6" s="134"/>
      <c r="H6" s="49"/>
      <c r="I6" s="135"/>
      <c r="J6" s="135"/>
      <c r="K6" s="135"/>
      <c r="L6" s="70"/>
      <c r="M6" s="136"/>
      <c r="O6" s="136"/>
    </row>
    <row r="7" spans="1:15" s="50" customFormat="1" ht="15" customHeight="1">
      <c r="A7" s="133"/>
      <c r="B7" s="134"/>
      <c r="D7" s="134"/>
      <c r="E7" s="134"/>
      <c r="F7" s="134"/>
      <c r="G7" s="134"/>
      <c r="H7" s="49"/>
      <c r="I7" s="135"/>
      <c r="J7" s="135"/>
      <c r="K7" s="135"/>
      <c r="L7" s="70"/>
      <c r="M7" s="136"/>
      <c r="O7" s="136"/>
    </row>
    <row r="8" spans="1:3" ht="15" customHeight="1">
      <c r="A8" s="137" t="s">
        <v>112</v>
      </c>
      <c r="B8" s="62" t="s">
        <v>113</v>
      </c>
      <c r="C8" s="62"/>
    </row>
    <row r="9" ht="15" customHeight="1">
      <c r="A9" s="138"/>
    </row>
    <row r="10" ht="15" customHeight="1">
      <c r="A10" s="138"/>
    </row>
    <row r="11" ht="15" customHeight="1">
      <c r="A11" s="138"/>
    </row>
    <row r="12" ht="15" customHeight="1">
      <c r="A12" s="138"/>
    </row>
    <row r="13" ht="15" customHeight="1">
      <c r="A13" s="138"/>
    </row>
    <row r="14" ht="15" customHeight="1">
      <c r="A14" s="138"/>
    </row>
    <row r="15" ht="15" customHeight="1">
      <c r="A15" s="138"/>
    </row>
    <row r="16" ht="15" customHeight="1">
      <c r="A16" s="138"/>
    </row>
    <row r="17" ht="15" customHeight="1">
      <c r="A17" s="138"/>
    </row>
    <row r="18" ht="15" customHeight="1">
      <c r="A18" s="138"/>
    </row>
    <row r="19" ht="15" customHeight="1">
      <c r="A19" s="138"/>
    </row>
    <row r="20" ht="15" customHeight="1">
      <c r="A20" s="138"/>
    </row>
    <row r="21" ht="15" customHeight="1">
      <c r="A21" s="138"/>
    </row>
    <row r="22" ht="15" customHeight="1">
      <c r="A22" s="138"/>
    </row>
    <row r="23" spans="1:2" ht="15" customHeight="1">
      <c r="A23" s="138"/>
      <c r="B23" s="139" t="s">
        <v>114</v>
      </c>
    </row>
    <row r="24" spans="1:13" ht="15" customHeight="1">
      <c r="A24" s="138"/>
      <c r="K24" s="140"/>
      <c r="M24" s="141" t="s">
        <v>10</v>
      </c>
    </row>
    <row r="25" spans="1:13" ht="15" customHeight="1">
      <c r="A25" s="138"/>
      <c r="K25" s="142"/>
      <c r="M25" s="20" t="s">
        <v>12</v>
      </c>
    </row>
    <row r="26" spans="1:13" ht="15" customHeight="1">
      <c r="A26" s="138"/>
      <c r="B26" s="62" t="s">
        <v>115</v>
      </c>
      <c r="K26" s="140"/>
      <c r="M26" s="141"/>
    </row>
    <row r="27" spans="1:13" ht="15" customHeight="1">
      <c r="A27" s="138"/>
      <c r="K27" s="142"/>
      <c r="M27" s="64"/>
    </row>
    <row r="28" spans="1:13" ht="15" customHeight="1">
      <c r="A28" s="138"/>
      <c r="B28" s="19" t="s">
        <v>116</v>
      </c>
      <c r="K28" s="143"/>
      <c r="M28" s="63">
        <v>-54200</v>
      </c>
    </row>
    <row r="29" spans="1:13" ht="15" customHeight="1">
      <c r="A29" s="138"/>
      <c r="B29" s="19" t="s">
        <v>117</v>
      </c>
      <c r="K29" s="143"/>
      <c r="M29" s="63">
        <v>5386</v>
      </c>
    </row>
    <row r="30" spans="1:13" ht="15" customHeight="1" thickBot="1">
      <c r="A30" s="138"/>
      <c r="B30" s="19" t="s">
        <v>118</v>
      </c>
      <c r="K30" s="143"/>
      <c r="M30" s="144">
        <f>SUM(M28:M29)</f>
        <v>-48814</v>
      </c>
    </row>
    <row r="31" spans="1:11" ht="15" customHeight="1" thickTop="1">
      <c r="A31" s="138"/>
      <c r="K31" s="143"/>
    </row>
    <row r="32" ht="15" customHeight="1">
      <c r="A32" s="138"/>
    </row>
    <row r="33" spans="1:13" ht="15" customHeight="1">
      <c r="A33" s="138"/>
      <c r="G33" s="24" t="s">
        <v>7</v>
      </c>
      <c r="H33" s="25"/>
      <c r="I33" s="25"/>
      <c r="J33" s="22"/>
      <c r="K33" s="24" t="s">
        <v>8</v>
      </c>
      <c r="L33" s="25"/>
      <c r="M33" s="25"/>
    </row>
    <row r="34" spans="1:13" ht="15" customHeight="1">
      <c r="A34" s="138"/>
      <c r="G34" s="26" t="s">
        <v>9</v>
      </c>
      <c r="H34" s="27"/>
      <c r="I34" s="24"/>
      <c r="J34" s="28"/>
      <c r="K34" s="26" t="str">
        <f>G34</f>
        <v>31 December</v>
      </c>
      <c r="L34" s="27"/>
      <c r="M34" s="24"/>
    </row>
    <row r="35" spans="1:13" ht="15" customHeight="1">
      <c r="A35" s="138"/>
      <c r="G35" s="30" t="s">
        <v>10</v>
      </c>
      <c r="H35" s="31"/>
      <c r="I35" s="30" t="s">
        <v>11</v>
      </c>
      <c r="J35" s="31"/>
      <c r="K35" s="31" t="str">
        <f>G35</f>
        <v>2004</v>
      </c>
      <c r="L35" s="31"/>
      <c r="M35" s="31" t="str">
        <f>I35</f>
        <v>2003</v>
      </c>
    </row>
    <row r="36" spans="1:13" ht="15" customHeight="1">
      <c r="A36" s="138"/>
      <c r="G36" s="20" t="s">
        <v>12</v>
      </c>
      <c r="H36" s="33"/>
      <c r="I36" s="20" t="s">
        <v>12</v>
      </c>
      <c r="J36" s="18"/>
      <c r="K36" s="34" t="s">
        <v>12</v>
      </c>
      <c r="M36" s="20" t="s">
        <v>12</v>
      </c>
    </row>
    <row r="37" spans="1:13" ht="15" customHeight="1">
      <c r="A37" s="138"/>
      <c r="B37" s="62" t="s">
        <v>119</v>
      </c>
      <c r="G37" s="20"/>
      <c r="H37" s="33"/>
      <c r="I37" s="20"/>
      <c r="J37" s="18"/>
      <c r="K37" s="34"/>
      <c r="M37" s="20"/>
    </row>
    <row r="38" spans="1:13" ht="15" customHeight="1">
      <c r="A38" s="138"/>
      <c r="G38" s="20"/>
      <c r="H38" s="33"/>
      <c r="I38" s="20"/>
      <c r="J38" s="18"/>
      <c r="K38" s="34"/>
      <c r="M38" s="20"/>
    </row>
    <row r="39" spans="1:2" ht="15" customHeight="1">
      <c r="A39" s="138"/>
      <c r="B39" s="19" t="s">
        <v>120</v>
      </c>
    </row>
    <row r="40" spans="1:13" ht="15" customHeight="1">
      <c r="A40" s="138"/>
      <c r="B40" s="19" t="s">
        <v>121</v>
      </c>
      <c r="G40" s="19">
        <v>-1829</v>
      </c>
      <c r="I40" s="63">
        <v>-1359</v>
      </c>
      <c r="K40" s="63">
        <v>-2155</v>
      </c>
      <c r="M40" s="19">
        <v>-991</v>
      </c>
    </row>
    <row r="41" spans="1:13" ht="15" customHeight="1">
      <c r="A41" s="138"/>
      <c r="B41" s="19" t="s">
        <v>117</v>
      </c>
      <c r="G41" s="19">
        <v>773</v>
      </c>
      <c r="I41" s="63">
        <v>524</v>
      </c>
      <c r="K41" s="63">
        <v>1546</v>
      </c>
      <c r="M41" s="19">
        <v>1048</v>
      </c>
    </row>
    <row r="42" spans="1:13" ht="15" customHeight="1" thickBot="1">
      <c r="A42" s="138"/>
      <c r="B42" s="19" t="s">
        <v>122</v>
      </c>
      <c r="G42" s="145">
        <f>SUM(G40:G41)</f>
        <v>-1056</v>
      </c>
      <c r="I42" s="145">
        <f>SUM(I40:I41)</f>
        <v>-835</v>
      </c>
      <c r="K42" s="145">
        <f>SUM(K40:K41)</f>
        <v>-609</v>
      </c>
      <c r="M42" s="145">
        <f>SUM(M40:M41)</f>
        <v>57</v>
      </c>
    </row>
    <row r="43" ht="15" customHeight="1" thickTop="1">
      <c r="A43" s="138"/>
    </row>
    <row r="44" spans="1:13" ht="15" customHeight="1">
      <c r="A44" s="138"/>
      <c r="G44" s="24" t="s">
        <v>7</v>
      </c>
      <c r="H44" s="25"/>
      <c r="I44" s="25"/>
      <c r="J44" s="22"/>
      <c r="K44" s="24" t="s">
        <v>8</v>
      </c>
      <c r="L44" s="25"/>
      <c r="M44" s="25"/>
    </row>
    <row r="45" spans="1:13" ht="15" customHeight="1">
      <c r="A45" s="138"/>
      <c r="G45" s="26" t="s">
        <v>123</v>
      </c>
      <c r="H45" s="27"/>
      <c r="I45" s="24"/>
      <c r="J45" s="28"/>
      <c r="K45" s="26" t="str">
        <f>G45</f>
        <v>30 September</v>
      </c>
      <c r="L45" s="27"/>
      <c r="M45" s="24"/>
    </row>
    <row r="46" spans="1:13" ht="15" customHeight="1">
      <c r="A46" s="138"/>
      <c r="G46" s="30" t="s">
        <v>10</v>
      </c>
      <c r="H46" s="31"/>
      <c r="I46" s="30" t="s">
        <v>11</v>
      </c>
      <c r="J46" s="31"/>
      <c r="K46" s="31" t="str">
        <f>G46</f>
        <v>2004</v>
      </c>
      <c r="L46" s="31"/>
      <c r="M46" s="31" t="str">
        <f>I46</f>
        <v>2003</v>
      </c>
    </row>
    <row r="47" spans="1:13" ht="15" customHeight="1">
      <c r="A47" s="138"/>
      <c r="G47" s="20" t="s">
        <v>12</v>
      </c>
      <c r="H47" s="33"/>
      <c r="I47" s="20" t="s">
        <v>12</v>
      </c>
      <c r="J47" s="18"/>
      <c r="K47" s="34" t="s">
        <v>12</v>
      </c>
      <c r="M47" s="20" t="s">
        <v>12</v>
      </c>
    </row>
    <row r="48" spans="1:13" ht="15" customHeight="1">
      <c r="A48" s="138"/>
      <c r="B48" s="62" t="s">
        <v>124</v>
      </c>
      <c r="G48" s="20"/>
      <c r="H48" s="33"/>
      <c r="I48" s="20"/>
      <c r="J48" s="18"/>
      <c r="K48" s="34"/>
      <c r="M48" s="20"/>
    </row>
    <row r="49" spans="1:13" ht="15" customHeight="1">
      <c r="A49" s="138"/>
      <c r="G49" s="20"/>
      <c r="H49" s="33"/>
      <c r="I49" s="20"/>
      <c r="J49" s="18"/>
      <c r="K49" s="34"/>
      <c r="M49" s="20"/>
    </row>
    <row r="50" spans="1:2" ht="15" customHeight="1">
      <c r="A50" s="138"/>
      <c r="B50" s="19" t="s">
        <v>125</v>
      </c>
    </row>
    <row r="51" spans="1:13" ht="15" customHeight="1">
      <c r="A51" s="138"/>
      <c r="B51" s="19" t="s">
        <v>121</v>
      </c>
      <c r="G51" s="19">
        <v>-325</v>
      </c>
      <c r="I51" s="63">
        <v>368</v>
      </c>
      <c r="K51" s="63">
        <v>-325</v>
      </c>
      <c r="M51" s="19">
        <v>368</v>
      </c>
    </row>
    <row r="52" spans="1:13" ht="15" customHeight="1">
      <c r="A52" s="138"/>
      <c r="B52" s="19" t="s">
        <v>117</v>
      </c>
      <c r="G52" s="19">
        <v>773</v>
      </c>
      <c r="I52" s="63">
        <v>524</v>
      </c>
      <c r="K52" s="63">
        <v>773</v>
      </c>
      <c r="M52" s="19">
        <v>524</v>
      </c>
    </row>
    <row r="53" spans="1:13" ht="15" customHeight="1" thickBot="1">
      <c r="A53" s="138"/>
      <c r="B53" s="19" t="s">
        <v>126</v>
      </c>
      <c r="G53" s="145">
        <f>SUM(G51:G52)</f>
        <v>448</v>
      </c>
      <c r="I53" s="145">
        <f>SUM(I51:I52)</f>
        <v>892</v>
      </c>
      <c r="K53" s="145">
        <f>SUM(K51:K52)</f>
        <v>448</v>
      </c>
      <c r="M53" s="145">
        <f>SUM(M51:M52)</f>
        <v>892</v>
      </c>
    </row>
    <row r="54" ht="15" customHeight="1" thickTop="1">
      <c r="A54" s="138"/>
    </row>
    <row r="55" ht="15" customHeight="1">
      <c r="A55" s="138"/>
    </row>
    <row r="56" spans="1:3" ht="15" customHeight="1">
      <c r="A56" s="137" t="s">
        <v>127</v>
      </c>
      <c r="B56" s="62" t="s">
        <v>128</v>
      </c>
      <c r="C56" s="18"/>
    </row>
    <row r="57" spans="4:7" ht="15" customHeight="1">
      <c r="D57" s="18"/>
      <c r="E57" s="18"/>
      <c r="F57" s="18"/>
      <c r="G57" s="18"/>
    </row>
    <row r="58" ht="15" customHeight="1"/>
    <row r="59" spans="1:4" ht="15" customHeight="1">
      <c r="A59" s="137" t="s">
        <v>129</v>
      </c>
      <c r="B59" s="62" t="s">
        <v>130</v>
      </c>
      <c r="C59" s="115"/>
      <c r="D59" s="62"/>
    </row>
    <row r="60" spans="1:4" ht="15" customHeight="1">
      <c r="A60" s="137"/>
      <c r="B60" s="62"/>
      <c r="C60" s="115"/>
      <c r="D60" s="62"/>
    </row>
    <row r="61" ht="15" customHeight="1"/>
    <row r="62" ht="15" customHeight="1"/>
    <row r="63" spans="1:7" ht="15" customHeight="1">
      <c r="A63" s="137" t="s">
        <v>131</v>
      </c>
      <c r="B63" s="62" t="s">
        <v>132</v>
      </c>
      <c r="C63" s="62"/>
      <c r="D63" s="18"/>
      <c r="E63" s="18"/>
      <c r="F63" s="18"/>
      <c r="G63" s="18"/>
    </row>
    <row r="64" spans="4:7" ht="15" customHeight="1">
      <c r="D64" s="18"/>
      <c r="E64" s="18"/>
      <c r="F64" s="18"/>
      <c r="G64" s="18"/>
    </row>
    <row r="65" spans="4:7" ht="15" customHeight="1">
      <c r="D65" s="18"/>
      <c r="E65" s="18"/>
      <c r="F65" s="18"/>
      <c r="G65" s="18"/>
    </row>
    <row r="66" spans="4:7" ht="15" customHeight="1">
      <c r="D66" s="18"/>
      <c r="E66" s="18"/>
      <c r="F66" s="18"/>
      <c r="G66" s="18"/>
    </row>
    <row r="67" spans="1:13" ht="15" customHeight="1">
      <c r="A67" s="146" t="s">
        <v>133</v>
      </c>
      <c r="B67" s="62" t="s">
        <v>134</v>
      </c>
      <c r="C67" s="62"/>
      <c r="D67" s="18"/>
      <c r="E67" s="18"/>
      <c r="F67" s="18"/>
      <c r="G67" s="18"/>
      <c r="K67" s="33"/>
      <c r="M67" s="147"/>
    </row>
    <row r="68" spans="4:13" ht="15" customHeight="1">
      <c r="D68" s="18"/>
      <c r="E68" s="18"/>
      <c r="F68" s="18"/>
      <c r="G68" s="18"/>
      <c r="K68" s="33"/>
      <c r="M68" s="147"/>
    </row>
    <row r="69" spans="4:13" ht="15" customHeight="1">
      <c r="D69" s="18"/>
      <c r="E69" s="18"/>
      <c r="F69" s="18"/>
      <c r="G69" s="18"/>
      <c r="K69" s="33"/>
      <c r="M69" s="147"/>
    </row>
    <row r="70" spans="4:13" ht="15" customHeight="1">
      <c r="D70" s="18"/>
      <c r="E70" s="18"/>
      <c r="F70" s="18"/>
      <c r="G70" s="18"/>
      <c r="K70" s="33"/>
      <c r="M70" s="147"/>
    </row>
    <row r="71" spans="1:4" ht="15" customHeight="1">
      <c r="A71" s="146" t="s">
        <v>135</v>
      </c>
      <c r="B71" s="62" t="s">
        <v>136</v>
      </c>
      <c r="C71" s="62"/>
      <c r="D71" s="62"/>
    </row>
    <row r="72" spans="4:13" ht="15" customHeight="1">
      <c r="D72" s="18"/>
      <c r="E72" s="18"/>
      <c r="F72" s="18"/>
      <c r="G72" s="18"/>
      <c r="K72" s="33"/>
      <c r="M72" s="147"/>
    </row>
    <row r="73" spans="4:13" ht="15" customHeight="1">
      <c r="D73" s="18"/>
      <c r="E73" s="18"/>
      <c r="F73" s="18"/>
      <c r="G73" s="18"/>
      <c r="K73" s="33"/>
      <c r="M73" s="147"/>
    </row>
    <row r="74" ht="15" customHeight="1"/>
    <row r="75" spans="1:15" s="115" customFormat="1" ht="15" customHeight="1">
      <c r="A75" s="62"/>
      <c r="B75" s="62" t="s">
        <v>137</v>
      </c>
      <c r="C75" s="62" t="s">
        <v>138</v>
      </c>
      <c r="D75" s="62"/>
      <c r="E75" s="62"/>
      <c r="F75" s="62"/>
      <c r="G75" s="62"/>
      <c r="H75" s="116"/>
      <c r="I75" s="148"/>
      <c r="J75" s="149"/>
      <c r="K75" s="148"/>
      <c r="M75" s="62"/>
      <c r="O75" s="62"/>
    </row>
    <row r="76" spans="1:15" s="115" customFormat="1" ht="15" customHeight="1">
      <c r="A76" s="62"/>
      <c r="B76" s="62"/>
      <c r="C76" s="62" t="s">
        <v>139</v>
      </c>
      <c r="D76" s="62"/>
      <c r="E76" s="62"/>
      <c r="F76" s="62"/>
      <c r="G76" s="62"/>
      <c r="H76" s="116"/>
      <c r="I76" s="148"/>
      <c r="J76" s="149"/>
      <c r="K76" s="148"/>
      <c r="M76" s="62"/>
      <c r="O76" s="62"/>
    </row>
    <row r="77" ht="15" customHeight="1">
      <c r="K77" s="64" t="s">
        <v>12</v>
      </c>
    </row>
    <row r="78" spans="3:11" ht="15" customHeight="1">
      <c r="C78" s="19" t="s">
        <v>140</v>
      </c>
      <c r="K78" s="63">
        <v>40957</v>
      </c>
    </row>
    <row r="79" spans="3:11" ht="15" customHeight="1">
      <c r="C79" s="19" t="s">
        <v>141</v>
      </c>
      <c r="K79" s="63">
        <v>-10023</v>
      </c>
    </row>
    <row r="80" spans="3:11" ht="15" customHeight="1">
      <c r="C80" s="19" t="s">
        <v>142</v>
      </c>
      <c r="K80" s="150">
        <f>SUM(K78:K79)</f>
        <v>30934</v>
      </c>
    </row>
    <row r="81" ht="15" customHeight="1"/>
    <row r="82" ht="15" customHeight="1">
      <c r="C82" s="151" t="s">
        <v>143</v>
      </c>
    </row>
    <row r="83" spans="3:11" ht="15" customHeight="1">
      <c r="C83" s="19" t="s">
        <v>140</v>
      </c>
      <c r="K83" s="63">
        <v>2033</v>
      </c>
    </row>
    <row r="84" spans="3:11" ht="15" customHeight="1">
      <c r="C84" s="19" t="s">
        <v>144</v>
      </c>
      <c r="K84" s="63">
        <v>-416</v>
      </c>
    </row>
    <row r="85" spans="3:11" ht="15" customHeight="1">
      <c r="C85" s="19" t="s">
        <v>142</v>
      </c>
      <c r="K85" s="150">
        <f>SUM(K83:K84)</f>
        <v>1617</v>
      </c>
    </row>
    <row r="86" ht="15" customHeight="1"/>
    <row r="87" spans="1:15" s="115" customFormat="1" ht="15" customHeight="1" thickBot="1">
      <c r="A87" s="62"/>
      <c r="B87" s="62"/>
      <c r="C87" s="62" t="s">
        <v>145</v>
      </c>
      <c r="D87" s="62"/>
      <c r="E87" s="62"/>
      <c r="F87" s="62"/>
      <c r="G87" s="62"/>
      <c r="H87" s="116"/>
      <c r="I87" s="148"/>
      <c r="J87" s="149"/>
      <c r="K87" s="152">
        <f>+K80-K85</f>
        <v>29317</v>
      </c>
      <c r="M87" s="62"/>
      <c r="O87" s="62"/>
    </row>
    <row r="88" ht="15" customHeight="1" thickTop="1"/>
    <row r="89" spans="1:15" s="115" customFormat="1" ht="15" customHeight="1">
      <c r="A89" s="62"/>
      <c r="B89" s="62" t="s">
        <v>146</v>
      </c>
      <c r="C89" s="62" t="s">
        <v>147</v>
      </c>
      <c r="D89" s="62"/>
      <c r="E89" s="62"/>
      <c r="F89" s="62"/>
      <c r="G89" s="62"/>
      <c r="H89" s="116"/>
      <c r="I89" s="148"/>
      <c r="J89" s="149"/>
      <c r="K89" s="148"/>
      <c r="M89" s="62"/>
      <c r="O89" s="62"/>
    </row>
    <row r="90" ht="15" customHeight="1">
      <c r="K90" s="64" t="s">
        <v>12</v>
      </c>
    </row>
    <row r="91" spans="3:11" ht="15" customHeight="1">
      <c r="C91" s="19" t="s">
        <v>140</v>
      </c>
      <c r="K91" s="63">
        <v>195608</v>
      </c>
    </row>
    <row r="92" ht="15" customHeight="1">
      <c r="C92" s="19" t="s">
        <v>148</v>
      </c>
    </row>
    <row r="93" spans="3:11" ht="15" customHeight="1">
      <c r="C93" s="19" t="s">
        <v>149</v>
      </c>
      <c r="K93" s="63">
        <v>6682</v>
      </c>
    </row>
    <row r="94" ht="15" customHeight="1"/>
    <row r="95" spans="3:11" ht="15" customHeight="1" thickBot="1">
      <c r="C95" s="19" t="s">
        <v>142</v>
      </c>
      <c r="K95" s="144">
        <f>SUM(K91:K94)</f>
        <v>202290</v>
      </c>
    </row>
    <row r="96" ht="15" customHeight="1" thickTop="1"/>
    <row r="97" ht="15" customHeight="1"/>
    <row r="98" spans="1:11" ht="15" customHeight="1">
      <c r="A98" s="146" t="s">
        <v>150</v>
      </c>
      <c r="B98" s="62" t="s">
        <v>151</v>
      </c>
      <c r="C98" s="62"/>
      <c r="D98" s="62"/>
      <c r="K98" s="20"/>
    </row>
    <row r="99" spans="1:11" ht="15" customHeight="1">
      <c r="A99" s="146"/>
      <c r="B99" s="19" t="s">
        <v>152</v>
      </c>
      <c r="C99" s="62"/>
      <c r="D99" s="62"/>
      <c r="K99" s="20"/>
    </row>
    <row r="100" spans="1:11" ht="15" customHeight="1">
      <c r="A100" s="146"/>
      <c r="B100" s="62"/>
      <c r="C100" s="62"/>
      <c r="D100" s="62"/>
      <c r="K100" s="20"/>
    </row>
    <row r="101" spans="1:4" ht="15" customHeight="1">
      <c r="A101" s="146" t="s">
        <v>153</v>
      </c>
      <c r="B101" s="62" t="s">
        <v>154</v>
      </c>
      <c r="C101" s="115"/>
      <c r="D101" s="62"/>
    </row>
    <row r="102" spans="1:11" ht="15" customHeight="1">
      <c r="A102" s="153"/>
      <c r="C102" s="18"/>
      <c r="I102" s="19"/>
      <c r="J102" s="18"/>
      <c r="K102" s="19"/>
    </row>
    <row r="103" spans="1:11" ht="15" customHeight="1">
      <c r="A103" s="153"/>
      <c r="C103" s="18"/>
      <c r="I103" s="19"/>
      <c r="J103" s="18"/>
      <c r="K103" s="19"/>
    </row>
    <row r="104" spans="1:13" ht="15" customHeight="1">
      <c r="A104" s="146"/>
      <c r="B104" s="62"/>
      <c r="C104" s="115"/>
      <c r="D104" s="62"/>
      <c r="G104" s="154" t="s">
        <v>155</v>
      </c>
      <c r="H104" s="154"/>
      <c r="I104" s="155"/>
      <c r="J104" s="156"/>
      <c r="K104" s="157"/>
      <c r="L104" s="157"/>
      <c r="M104" s="158"/>
    </row>
    <row r="105" spans="1:13" ht="30" customHeight="1">
      <c r="A105" s="146"/>
      <c r="B105" s="62"/>
      <c r="C105" s="115"/>
      <c r="D105" s="62"/>
      <c r="G105" s="34" t="s">
        <v>14</v>
      </c>
      <c r="I105" s="159" t="s">
        <v>156</v>
      </c>
      <c r="J105" s="21"/>
      <c r="K105" s="160"/>
      <c r="L105" s="49"/>
      <c r="M105" s="161"/>
    </row>
    <row r="106" spans="1:13" ht="15" customHeight="1">
      <c r="A106" s="146"/>
      <c r="B106" s="62"/>
      <c r="C106" s="115"/>
      <c r="D106" s="62"/>
      <c r="G106" s="34" t="s">
        <v>12</v>
      </c>
      <c r="I106" s="34" t="s">
        <v>12</v>
      </c>
      <c r="K106" s="49"/>
      <c r="L106" s="50"/>
      <c r="M106" s="49"/>
    </row>
    <row r="107" spans="1:13" ht="15" customHeight="1">
      <c r="A107" s="146"/>
      <c r="B107" s="62"/>
      <c r="C107" s="115"/>
      <c r="D107" s="62"/>
      <c r="K107" s="143"/>
      <c r="L107" s="50"/>
      <c r="M107" s="134"/>
    </row>
    <row r="108" spans="1:13" ht="15" customHeight="1">
      <c r="A108" s="146"/>
      <c r="B108" s="62"/>
      <c r="C108" s="18" t="s">
        <v>157</v>
      </c>
      <c r="G108" s="19">
        <v>48441.422</v>
      </c>
      <c r="I108" s="19">
        <v>7029.169</v>
      </c>
      <c r="K108" s="134"/>
      <c r="L108" s="50"/>
      <c r="M108" s="134"/>
    </row>
    <row r="109" spans="1:13" ht="15" customHeight="1">
      <c r="A109" s="146"/>
      <c r="B109" s="62"/>
      <c r="C109" s="18" t="s">
        <v>158</v>
      </c>
      <c r="G109" s="19">
        <v>13719.668</v>
      </c>
      <c r="I109" s="19">
        <v>-2803.452</v>
      </c>
      <c r="K109" s="134"/>
      <c r="L109" s="50"/>
      <c r="M109" s="134"/>
    </row>
    <row r="110" spans="1:13" ht="15" customHeight="1">
      <c r="A110" s="146"/>
      <c r="B110" s="62"/>
      <c r="C110" s="18" t="s">
        <v>159</v>
      </c>
      <c r="G110" s="19">
        <v>494.058</v>
      </c>
      <c r="I110" s="19">
        <v>-915.25324</v>
      </c>
      <c r="K110" s="134"/>
      <c r="L110" s="50"/>
      <c r="M110" s="134"/>
    </row>
    <row r="111" spans="1:17" ht="15" customHeight="1">
      <c r="A111" s="146"/>
      <c r="B111" s="62"/>
      <c r="C111" s="18" t="s">
        <v>160</v>
      </c>
      <c r="G111" s="19">
        <v>269.8520000000017</v>
      </c>
      <c r="I111" s="19">
        <v>-2890.4637599999996</v>
      </c>
      <c r="K111" s="134"/>
      <c r="L111" s="50"/>
      <c r="M111" s="134"/>
      <c r="Q111" s="162"/>
    </row>
    <row r="112" spans="1:13" ht="15" customHeight="1" thickBot="1">
      <c r="A112" s="146"/>
      <c r="B112" s="62"/>
      <c r="C112" s="115"/>
      <c r="D112" s="62"/>
      <c r="G112" s="145">
        <f>SUM(G108:G111)</f>
        <v>62924.99999999999</v>
      </c>
      <c r="I112" s="145">
        <f>SUM(I108:I111)</f>
        <v>420</v>
      </c>
      <c r="K112" s="134"/>
      <c r="L112" s="50"/>
      <c r="M112" s="134"/>
    </row>
    <row r="113" spans="1:13" ht="15" customHeight="1" thickTop="1">
      <c r="A113" s="146"/>
      <c r="B113" s="62"/>
      <c r="C113" s="115"/>
      <c r="D113" s="62"/>
      <c r="I113" s="19"/>
      <c r="K113" s="143"/>
      <c r="L113" s="50"/>
      <c r="M113" s="134"/>
    </row>
    <row r="114" spans="1:14" s="19" customFormat="1" ht="15" customHeight="1">
      <c r="A114" s="146" t="s">
        <v>161</v>
      </c>
      <c r="B114" s="62" t="s">
        <v>162</v>
      </c>
      <c r="C114" s="115"/>
      <c r="H114" s="34"/>
      <c r="I114" s="63"/>
      <c r="J114" s="33"/>
      <c r="K114" s="63"/>
      <c r="L114" s="18"/>
      <c r="N114" s="18"/>
    </row>
    <row r="115" spans="3:15" ht="15" customHeight="1">
      <c r="C115" s="18"/>
      <c r="M115" s="163"/>
      <c r="O115" s="163"/>
    </row>
    <row r="116" spans="3:15" ht="15" customHeight="1">
      <c r="C116" s="18"/>
      <c r="M116" s="163"/>
      <c r="O116" s="163"/>
    </row>
    <row r="117" spans="3:15" ht="15" customHeight="1">
      <c r="C117" s="18"/>
      <c r="M117" s="163"/>
      <c r="O117" s="163"/>
    </row>
    <row r="118" spans="3:15" ht="15" customHeight="1">
      <c r="C118" s="18"/>
      <c r="M118" s="163"/>
      <c r="O118" s="163"/>
    </row>
    <row r="119" spans="1:15" ht="15" customHeight="1">
      <c r="A119" s="146" t="s">
        <v>163</v>
      </c>
      <c r="B119" s="62" t="s">
        <v>164</v>
      </c>
      <c r="C119" s="18"/>
      <c r="M119" s="163"/>
      <c r="O119" s="163"/>
    </row>
    <row r="120" spans="1:15" ht="15" customHeight="1">
      <c r="A120" s="146"/>
      <c r="C120" s="18"/>
      <c r="M120" s="163"/>
      <c r="O120" s="163"/>
    </row>
    <row r="121" spans="3:15" ht="15" customHeight="1">
      <c r="C121" s="18"/>
      <c r="M121" s="163"/>
      <c r="O121" s="163"/>
    </row>
    <row r="122" spans="1:15" s="50" customFormat="1" ht="15" customHeight="1">
      <c r="A122" s="134"/>
      <c r="B122" s="134"/>
      <c r="D122" s="134"/>
      <c r="E122" s="134"/>
      <c r="F122" s="134"/>
      <c r="G122" s="134"/>
      <c r="H122" s="49"/>
      <c r="I122" s="135"/>
      <c r="J122" s="135"/>
      <c r="K122" s="135"/>
      <c r="L122" s="70"/>
      <c r="M122" s="136"/>
      <c r="O122" s="136"/>
    </row>
    <row r="123" spans="1:15" ht="15" customHeight="1">
      <c r="A123" s="146" t="s">
        <v>165</v>
      </c>
      <c r="B123" s="62" t="s">
        <v>166</v>
      </c>
      <c r="C123" s="115"/>
      <c r="D123" s="62"/>
      <c r="E123" s="62"/>
      <c r="F123" s="62"/>
      <c r="G123" s="62"/>
      <c r="H123" s="116"/>
      <c r="I123" s="148"/>
      <c r="J123" s="149"/>
      <c r="K123" s="148"/>
      <c r="L123" s="115"/>
      <c r="M123" s="164"/>
      <c r="N123" s="115"/>
      <c r="O123" s="164"/>
    </row>
    <row r="124" spans="3:17" ht="15" customHeight="1">
      <c r="C124" s="18"/>
      <c r="M124" s="163"/>
      <c r="O124" s="163"/>
      <c r="Q124" s="165"/>
    </row>
    <row r="125" spans="3:15" ht="15" customHeight="1">
      <c r="C125" s="18"/>
      <c r="M125" s="163"/>
      <c r="O125" s="163"/>
    </row>
    <row r="126" spans="3:15" ht="15" customHeight="1">
      <c r="C126" s="18"/>
      <c r="M126" s="163"/>
      <c r="O126" s="163"/>
    </row>
    <row r="127" spans="1:15" ht="15" customHeight="1">
      <c r="A127" s="146" t="s">
        <v>167</v>
      </c>
      <c r="B127" s="166" t="s">
        <v>168</v>
      </c>
      <c r="C127" s="115"/>
      <c r="D127" s="62"/>
      <c r="E127" s="62"/>
      <c r="F127" s="62"/>
      <c r="G127" s="62"/>
      <c r="H127" s="116"/>
      <c r="I127" s="148"/>
      <c r="J127" s="149"/>
      <c r="K127" s="148"/>
      <c r="L127" s="115"/>
      <c r="M127" s="164"/>
      <c r="N127" s="115"/>
      <c r="O127" s="164"/>
    </row>
    <row r="128" spans="3:15" ht="15" customHeight="1">
      <c r="C128" s="18"/>
      <c r="M128" s="163"/>
      <c r="O128" s="163"/>
    </row>
    <row r="129" spans="3:15" ht="15" customHeight="1">
      <c r="C129" s="18"/>
      <c r="M129" s="163"/>
      <c r="O129" s="163"/>
    </row>
    <row r="130" spans="1:15" s="115" customFormat="1" ht="15" customHeight="1">
      <c r="A130" s="62" t="s">
        <v>169</v>
      </c>
      <c r="B130" s="62" t="s">
        <v>170</v>
      </c>
      <c r="D130" s="62"/>
      <c r="E130" s="62"/>
      <c r="F130" s="62"/>
      <c r="G130" s="62"/>
      <c r="H130" s="116"/>
      <c r="I130" s="148"/>
      <c r="J130" s="149"/>
      <c r="K130" s="148"/>
      <c r="M130" s="167"/>
      <c r="O130" s="167"/>
    </row>
    <row r="131" spans="1:15" s="115" customFormat="1" ht="15" customHeight="1">
      <c r="A131" s="62"/>
      <c r="B131" s="62"/>
      <c r="D131" s="62"/>
      <c r="E131" s="62"/>
      <c r="F131" s="62"/>
      <c r="G131" s="62"/>
      <c r="H131" s="116"/>
      <c r="I131" s="148"/>
      <c r="J131" s="149"/>
      <c r="K131" s="64" t="s">
        <v>12</v>
      </c>
      <c r="M131" s="167"/>
      <c r="O131" s="167"/>
    </row>
    <row r="132" spans="1:15" s="115" customFormat="1" ht="15" customHeight="1">
      <c r="A132" s="62"/>
      <c r="B132" s="19" t="s">
        <v>171</v>
      </c>
      <c r="D132" s="62"/>
      <c r="E132" s="62"/>
      <c r="F132" s="62"/>
      <c r="G132" s="62"/>
      <c r="H132" s="116"/>
      <c r="I132" s="148"/>
      <c r="J132" s="149"/>
      <c r="K132" s="148"/>
      <c r="M132" s="167"/>
      <c r="O132" s="167"/>
    </row>
    <row r="133" spans="2:15" ht="15" customHeight="1" thickBot="1">
      <c r="B133" s="153" t="s">
        <v>172</v>
      </c>
      <c r="C133" s="18"/>
      <c r="K133" s="168">
        <v>2280</v>
      </c>
      <c r="M133" s="163"/>
      <c r="O133" s="163"/>
    </row>
    <row r="134" spans="3:15" ht="15" customHeight="1" thickTop="1">
      <c r="C134" s="18"/>
      <c r="M134" s="163"/>
      <c r="O134" s="163"/>
    </row>
    <row r="135" spans="1:15" s="50" customFormat="1" ht="15" customHeight="1">
      <c r="A135" s="164" t="s">
        <v>173</v>
      </c>
      <c r="B135" s="133" t="s">
        <v>174</v>
      </c>
      <c r="D135" s="134"/>
      <c r="E135" s="134"/>
      <c r="F135" s="134"/>
      <c r="G135" s="134"/>
      <c r="H135" s="49"/>
      <c r="I135" s="135"/>
      <c r="J135" s="135"/>
      <c r="K135" s="135"/>
      <c r="L135" s="70"/>
      <c r="M135" s="136"/>
      <c r="O135" s="136"/>
    </row>
    <row r="136" spans="1:15" s="50" customFormat="1" ht="15" customHeight="1">
      <c r="A136" s="133"/>
      <c r="B136" s="134"/>
      <c r="D136" s="134"/>
      <c r="E136" s="134"/>
      <c r="F136" s="134"/>
      <c r="G136" s="134"/>
      <c r="H136" s="49"/>
      <c r="I136" s="135"/>
      <c r="J136" s="135"/>
      <c r="K136" s="135"/>
      <c r="L136" s="70"/>
      <c r="M136" s="136"/>
      <c r="O136" s="136"/>
    </row>
    <row r="137" spans="1:15" ht="15" customHeight="1">
      <c r="A137" s="146" t="s">
        <v>175</v>
      </c>
      <c r="B137" s="62" t="s">
        <v>176</v>
      </c>
      <c r="C137" s="115"/>
      <c r="D137" s="62"/>
      <c r="E137" s="62"/>
      <c r="F137" s="62"/>
      <c r="G137" s="62"/>
      <c r="H137" s="116"/>
      <c r="I137" s="148"/>
      <c r="J137" s="149"/>
      <c r="K137" s="148"/>
      <c r="L137" s="115"/>
      <c r="M137" s="164"/>
      <c r="N137" s="115"/>
      <c r="O137" s="164"/>
    </row>
    <row r="138" spans="3:15" ht="15" customHeight="1">
      <c r="C138" s="18"/>
      <c r="M138" s="163"/>
      <c r="O138" s="163"/>
    </row>
    <row r="139" spans="3:15" ht="15" customHeight="1">
      <c r="C139" s="18"/>
      <c r="M139" s="163"/>
      <c r="O139" s="163"/>
    </row>
    <row r="140" spans="3:15" ht="15" customHeight="1">
      <c r="C140" s="18"/>
      <c r="M140" s="163"/>
      <c r="O140" s="163"/>
    </row>
    <row r="141" spans="3:15" ht="15" customHeight="1">
      <c r="C141" s="18"/>
      <c r="M141" s="163"/>
      <c r="O141" s="163"/>
    </row>
    <row r="142" spans="3:15" ht="15" customHeight="1">
      <c r="C142" s="18"/>
      <c r="M142" s="163"/>
      <c r="O142" s="163"/>
    </row>
    <row r="143" spans="3:15" ht="15" customHeight="1">
      <c r="C143" s="18"/>
      <c r="M143" s="163"/>
      <c r="O143" s="163"/>
    </row>
    <row r="144" spans="3:15" ht="15" customHeight="1">
      <c r="C144" s="18"/>
      <c r="M144" s="163"/>
      <c r="O144" s="163"/>
    </row>
    <row r="145" spans="1:15" ht="15" customHeight="1">
      <c r="A145" s="146" t="s">
        <v>177</v>
      </c>
      <c r="B145" s="62" t="s">
        <v>178</v>
      </c>
      <c r="C145" s="115"/>
      <c r="D145" s="62"/>
      <c r="E145" s="62"/>
      <c r="F145" s="62"/>
      <c r="G145" s="62"/>
      <c r="H145" s="116"/>
      <c r="I145" s="148"/>
      <c r="J145" s="149"/>
      <c r="K145" s="148"/>
      <c r="L145" s="115"/>
      <c r="M145" s="164"/>
      <c r="N145" s="115"/>
      <c r="O145" s="164"/>
    </row>
    <row r="146" spans="1:15" ht="15" customHeight="1">
      <c r="A146" s="146"/>
      <c r="B146" s="62"/>
      <c r="D146" s="62"/>
      <c r="E146" s="62"/>
      <c r="F146" s="62"/>
      <c r="G146" s="62"/>
      <c r="H146" s="116"/>
      <c r="I146" s="148"/>
      <c r="J146" s="149"/>
      <c r="K146" s="148"/>
      <c r="L146" s="115"/>
      <c r="M146" s="164"/>
      <c r="N146" s="115"/>
      <c r="O146" s="164"/>
    </row>
    <row r="147" spans="3:15" ht="15" customHeight="1">
      <c r="C147" s="18"/>
      <c r="M147" s="163"/>
      <c r="O147" s="163"/>
    </row>
    <row r="148" spans="3:15" ht="15" customHeight="1">
      <c r="C148" s="18"/>
      <c r="M148" s="163"/>
      <c r="O148" s="163"/>
    </row>
    <row r="149" spans="3:15" ht="15" customHeight="1">
      <c r="C149" s="18"/>
      <c r="M149" s="163"/>
      <c r="O149" s="163"/>
    </row>
    <row r="150" spans="3:15" ht="15" customHeight="1">
      <c r="C150" s="18"/>
      <c r="M150" s="163"/>
      <c r="O150" s="163"/>
    </row>
    <row r="151" spans="3:15" ht="15" customHeight="1">
      <c r="C151" s="18"/>
      <c r="M151" s="163"/>
      <c r="O151" s="163"/>
    </row>
    <row r="152" spans="1:15" ht="15" customHeight="1">
      <c r="A152" s="146" t="s">
        <v>179</v>
      </c>
      <c r="B152" s="62" t="s">
        <v>180</v>
      </c>
      <c r="C152" s="115"/>
      <c r="D152" s="62"/>
      <c r="E152" s="62"/>
      <c r="F152" s="62"/>
      <c r="G152" s="62"/>
      <c r="H152" s="116"/>
      <c r="I152" s="148"/>
      <c r="J152" s="149"/>
      <c r="K152" s="148"/>
      <c r="L152" s="115"/>
      <c r="M152" s="164"/>
      <c r="N152" s="115"/>
      <c r="O152" s="164"/>
    </row>
    <row r="153" spans="3:15" ht="15" customHeight="1">
      <c r="C153" s="18"/>
      <c r="M153" s="163"/>
      <c r="O153" s="163"/>
    </row>
    <row r="154" spans="3:15" ht="15" customHeight="1">
      <c r="C154" s="18"/>
      <c r="M154" s="163"/>
      <c r="O154" s="163"/>
    </row>
    <row r="155" spans="3:15" ht="15" customHeight="1">
      <c r="C155" s="18"/>
      <c r="M155" s="163"/>
      <c r="O155" s="163"/>
    </row>
    <row r="156" spans="1:15" ht="15" customHeight="1">
      <c r="A156" s="146" t="s">
        <v>181</v>
      </c>
      <c r="B156" s="62" t="s">
        <v>182</v>
      </c>
      <c r="C156" s="115"/>
      <c r="D156" s="62"/>
      <c r="E156" s="62"/>
      <c r="F156" s="62"/>
      <c r="G156" s="62"/>
      <c r="H156" s="116"/>
      <c r="I156" s="148"/>
      <c r="J156" s="149"/>
      <c r="K156" s="148"/>
      <c r="L156" s="115"/>
      <c r="M156" s="164"/>
      <c r="N156" s="115"/>
      <c r="O156" s="164"/>
    </row>
    <row r="157" spans="3:15" ht="15" customHeight="1">
      <c r="C157" s="18"/>
      <c r="M157" s="163"/>
      <c r="O157" s="163"/>
    </row>
    <row r="158" spans="1:15" s="50" customFormat="1" ht="15" customHeight="1">
      <c r="A158" s="134"/>
      <c r="B158" s="134"/>
      <c r="D158" s="134"/>
      <c r="E158" s="134"/>
      <c r="F158" s="134"/>
      <c r="G158" s="134"/>
      <c r="H158" s="49"/>
      <c r="I158" s="135"/>
      <c r="J158" s="135"/>
      <c r="K158" s="135"/>
      <c r="L158" s="70"/>
      <c r="M158" s="136"/>
      <c r="O158" s="136"/>
    </row>
    <row r="159" spans="1:15" ht="15" customHeight="1">
      <c r="A159" s="146" t="s">
        <v>183</v>
      </c>
      <c r="B159" s="62" t="s">
        <v>20</v>
      </c>
      <c r="C159" s="115"/>
      <c r="D159" s="62"/>
      <c r="E159" s="62"/>
      <c r="F159" s="62"/>
      <c r="G159" s="62"/>
      <c r="H159" s="116"/>
      <c r="I159" s="148"/>
      <c r="J159" s="149"/>
      <c r="K159" s="148"/>
      <c r="L159" s="115"/>
      <c r="M159" s="164"/>
      <c r="N159" s="115"/>
      <c r="O159" s="164"/>
    </row>
    <row r="160" spans="1:15" ht="15" customHeight="1">
      <c r="A160" s="109"/>
      <c r="B160" s="109"/>
      <c r="C160" s="106"/>
      <c r="D160" s="106"/>
      <c r="E160" s="106"/>
      <c r="F160" s="106"/>
      <c r="G160" s="169" t="str">
        <f>'[1]BS-KLSE'!J11</f>
        <v>31-12-04</v>
      </c>
      <c r="H160" s="154"/>
      <c r="I160" s="155"/>
      <c r="J160" s="156"/>
      <c r="K160" s="157"/>
      <c r="L160" s="157"/>
      <c r="M160" s="158"/>
      <c r="N160" s="170"/>
      <c r="O160" s="171"/>
    </row>
    <row r="161" spans="1:15" ht="15" customHeight="1">
      <c r="A161" s="109"/>
      <c r="B161" s="109"/>
      <c r="C161" s="106"/>
      <c r="D161" s="106"/>
      <c r="E161" s="106"/>
      <c r="F161" s="106"/>
      <c r="G161" s="34" t="s">
        <v>184</v>
      </c>
      <c r="I161" s="20" t="s">
        <v>185</v>
      </c>
      <c r="J161" s="21"/>
      <c r="K161" s="160"/>
      <c r="L161" s="49"/>
      <c r="M161" s="161"/>
      <c r="N161" s="170"/>
      <c r="O161" s="171"/>
    </row>
    <row r="162" spans="1:15" ht="15" customHeight="1">
      <c r="A162" s="109"/>
      <c r="B162" s="109"/>
      <c r="C162" s="106"/>
      <c r="D162" s="106"/>
      <c r="E162" s="106"/>
      <c r="F162" s="106"/>
      <c r="G162" s="34" t="s">
        <v>12</v>
      </c>
      <c r="I162" s="34" t="s">
        <v>12</v>
      </c>
      <c r="K162" s="49"/>
      <c r="L162" s="50"/>
      <c r="M162" s="49"/>
      <c r="N162" s="170"/>
      <c r="O162" s="171"/>
    </row>
    <row r="163" spans="1:15" ht="15" customHeight="1">
      <c r="A163" s="109"/>
      <c r="B163" s="109"/>
      <c r="C163" s="106"/>
      <c r="D163" s="106"/>
      <c r="E163" s="106"/>
      <c r="F163" s="106"/>
      <c r="G163" s="106"/>
      <c r="H163" s="107"/>
      <c r="I163" s="172"/>
      <c r="K163" s="173"/>
      <c r="L163" s="50"/>
      <c r="M163" s="171"/>
      <c r="N163" s="170"/>
      <c r="O163" s="171"/>
    </row>
    <row r="164" spans="1:15" ht="15" customHeight="1">
      <c r="A164" s="109"/>
      <c r="B164" s="109" t="s">
        <v>186</v>
      </c>
      <c r="C164" s="106"/>
      <c r="D164" s="106"/>
      <c r="E164" s="106"/>
      <c r="F164" s="106"/>
      <c r="G164" s="174">
        <f>426+600</f>
        <v>1026</v>
      </c>
      <c r="H164" s="175"/>
      <c r="I164" s="176">
        <f>227+426+600</f>
        <v>1253</v>
      </c>
      <c r="J164" s="177"/>
      <c r="K164" s="178"/>
      <c r="L164" s="179"/>
      <c r="M164" s="179"/>
      <c r="N164" s="170"/>
      <c r="O164" s="171"/>
    </row>
    <row r="165" spans="1:15" ht="15" customHeight="1">
      <c r="A165" s="109"/>
      <c r="B165" s="109" t="s">
        <v>187</v>
      </c>
      <c r="C165" s="106"/>
      <c r="D165" s="106"/>
      <c r="E165" s="106"/>
      <c r="F165" s="106"/>
      <c r="G165" s="174">
        <f>G166-G164</f>
        <v>-195</v>
      </c>
      <c r="H165" s="175"/>
      <c r="I165" s="174">
        <f>I166-I164</f>
        <v>104</v>
      </c>
      <c r="J165" s="177"/>
      <c r="K165" s="178"/>
      <c r="L165" s="179"/>
      <c r="M165" s="179"/>
      <c r="N165" s="170"/>
      <c r="O165" s="171"/>
    </row>
    <row r="166" spans="1:15" ht="15" customHeight="1" thickBot="1">
      <c r="A166" s="109"/>
      <c r="B166" s="109"/>
      <c r="C166" s="106"/>
      <c r="D166" s="106"/>
      <c r="E166" s="106"/>
      <c r="F166" s="106"/>
      <c r="G166" s="180">
        <f>-'[1]PL-KLSE'!H24</f>
        <v>831</v>
      </c>
      <c r="H166" s="175"/>
      <c r="I166" s="180">
        <f>-'[1]PL-KLSE'!L24</f>
        <v>1357</v>
      </c>
      <c r="J166" s="177"/>
      <c r="K166" s="181"/>
      <c r="L166" s="179"/>
      <c r="M166" s="181"/>
      <c r="N166" s="170"/>
      <c r="O166" s="171"/>
    </row>
    <row r="167" spans="1:15" ht="15" customHeight="1" thickTop="1">
      <c r="A167" s="109"/>
      <c r="B167" s="109"/>
      <c r="C167" s="106"/>
      <c r="D167" s="106"/>
      <c r="E167" s="106"/>
      <c r="F167" s="106"/>
      <c r="G167" s="106"/>
      <c r="H167" s="107"/>
      <c r="I167" s="172"/>
      <c r="K167" s="33"/>
      <c r="M167" s="171"/>
      <c r="N167" s="170"/>
      <c r="O167" s="171"/>
    </row>
    <row r="168" spans="1:15" ht="15" customHeight="1">
      <c r="A168" s="146" t="s">
        <v>188</v>
      </c>
      <c r="B168" s="62" t="s">
        <v>189</v>
      </c>
      <c r="C168" s="115"/>
      <c r="D168" s="62"/>
      <c r="E168" s="62"/>
      <c r="F168" s="62"/>
      <c r="G168" s="62"/>
      <c r="H168" s="116"/>
      <c r="I168" s="148"/>
      <c r="J168" s="149"/>
      <c r="K168" s="148"/>
      <c r="L168" s="115"/>
      <c r="M168" s="164"/>
      <c r="N168" s="115"/>
      <c r="O168" s="164"/>
    </row>
    <row r="169" spans="1:15" ht="15" customHeight="1">
      <c r="A169" s="146"/>
      <c r="B169" s="62"/>
      <c r="C169" s="115"/>
      <c r="D169" s="62"/>
      <c r="E169" s="62"/>
      <c r="F169" s="62"/>
      <c r="G169" s="62"/>
      <c r="H169" s="116"/>
      <c r="I169" s="148"/>
      <c r="J169" s="149"/>
      <c r="K169" s="148"/>
      <c r="L169" s="115"/>
      <c r="M169" s="164"/>
      <c r="N169" s="115"/>
      <c r="O169" s="164"/>
    </row>
    <row r="170" spans="1:15" ht="15" customHeight="1">
      <c r="A170" s="109"/>
      <c r="B170" s="109"/>
      <c r="C170" s="106"/>
      <c r="D170" s="106"/>
      <c r="E170" s="106"/>
      <c r="F170" s="106"/>
      <c r="G170" s="106"/>
      <c r="H170" s="107"/>
      <c r="I170" s="172"/>
      <c r="K170" s="33"/>
      <c r="M170" s="171"/>
      <c r="N170" s="170"/>
      <c r="O170" s="171"/>
    </row>
    <row r="171" spans="3:15" ht="15" customHeight="1">
      <c r="C171" s="18"/>
      <c r="M171" s="163"/>
      <c r="O171" s="163"/>
    </row>
    <row r="172" spans="1:15" ht="15" customHeight="1">
      <c r="A172" s="146" t="s">
        <v>190</v>
      </c>
      <c r="B172" s="62" t="s">
        <v>191</v>
      </c>
      <c r="C172" s="115"/>
      <c r="D172" s="62"/>
      <c r="E172" s="62"/>
      <c r="F172" s="62"/>
      <c r="G172" s="62"/>
      <c r="H172" s="116"/>
      <c r="I172" s="148"/>
      <c r="J172" s="149"/>
      <c r="K172" s="148"/>
      <c r="L172" s="115"/>
      <c r="M172" s="164"/>
      <c r="N172" s="115"/>
      <c r="O172" s="164"/>
    </row>
    <row r="173" spans="1:15" ht="15" customHeight="1">
      <c r="A173" s="146"/>
      <c r="B173" s="62"/>
      <c r="C173" s="115"/>
      <c r="D173" s="62"/>
      <c r="E173" s="62"/>
      <c r="F173" s="62"/>
      <c r="G173" s="62"/>
      <c r="H173" s="116"/>
      <c r="I173" s="148"/>
      <c r="J173" s="149"/>
      <c r="K173" s="148"/>
      <c r="L173" s="115"/>
      <c r="M173" s="164"/>
      <c r="N173" s="115"/>
      <c r="O173" s="164"/>
    </row>
    <row r="174" spans="1:15" ht="15" customHeight="1">
      <c r="A174" s="146"/>
      <c r="B174" s="62"/>
      <c r="C174" s="115"/>
      <c r="D174" s="62"/>
      <c r="E174" s="62"/>
      <c r="F174" s="62"/>
      <c r="G174" s="62"/>
      <c r="H174" s="116"/>
      <c r="I174" s="148"/>
      <c r="J174" s="149"/>
      <c r="K174" s="148"/>
      <c r="L174" s="115"/>
      <c r="M174" s="164"/>
      <c r="N174" s="115"/>
      <c r="O174" s="164"/>
    </row>
    <row r="175" spans="1:15" ht="15" customHeight="1">
      <c r="A175" s="146" t="s">
        <v>192</v>
      </c>
      <c r="B175" s="62" t="s">
        <v>193</v>
      </c>
      <c r="C175" s="115"/>
      <c r="D175" s="62"/>
      <c r="E175" s="62"/>
      <c r="F175" s="62"/>
      <c r="G175" s="62"/>
      <c r="H175" s="116"/>
      <c r="I175" s="148"/>
      <c r="J175" s="149"/>
      <c r="K175" s="148"/>
      <c r="L175" s="115"/>
      <c r="M175" s="164"/>
      <c r="N175" s="115"/>
      <c r="O175" s="164"/>
    </row>
    <row r="176" spans="3:15" ht="15" customHeight="1">
      <c r="C176" s="18"/>
      <c r="M176" s="163"/>
      <c r="O176" s="163"/>
    </row>
    <row r="177" spans="1:15" ht="15" customHeight="1">
      <c r="A177" s="153"/>
      <c r="I177" s="182"/>
      <c r="K177" s="182"/>
      <c r="M177" s="18"/>
      <c r="N177" s="68"/>
      <c r="O177" s="18"/>
    </row>
    <row r="178" spans="1:15" ht="15" customHeight="1">
      <c r="A178" s="153"/>
      <c r="I178" s="182"/>
      <c r="K178" s="182"/>
      <c r="M178" s="18"/>
      <c r="N178" s="68"/>
      <c r="O178" s="18"/>
    </row>
    <row r="179" spans="1:15" ht="15" customHeight="1">
      <c r="A179" s="153"/>
      <c r="I179" s="182"/>
      <c r="K179" s="182"/>
      <c r="M179" s="18"/>
      <c r="N179" s="68"/>
      <c r="O179" s="18"/>
    </row>
    <row r="180" spans="1:15" ht="15" customHeight="1">
      <c r="A180" s="153"/>
      <c r="I180" s="182"/>
      <c r="K180" s="182"/>
      <c r="M180" s="18"/>
      <c r="N180" s="68"/>
      <c r="O180" s="18"/>
    </row>
    <row r="181" spans="1:15" ht="15" customHeight="1">
      <c r="A181" s="153"/>
      <c r="I181" s="182"/>
      <c r="K181" s="182"/>
      <c r="M181" s="18"/>
      <c r="N181" s="68"/>
      <c r="O181" s="18"/>
    </row>
    <row r="182" spans="1:15" ht="15" customHeight="1">
      <c r="A182" s="153"/>
      <c r="I182" s="182"/>
      <c r="K182" s="182"/>
      <c r="M182" s="18"/>
      <c r="N182" s="68"/>
      <c r="O182" s="18"/>
    </row>
    <row r="183" spans="1:15" ht="15" customHeight="1">
      <c r="A183" s="153"/>
      <c r="I183" s="182"/>
      <c r="K183" s="182"/>
      <c r="M183" s="18"/>
      <c r="N183" s="68"/>
      <c r="O183" s="18"/>
    </row>
    <row r="184" spans="1:15" ht="15" customHeight="1">
      <c r="A184" s="153"/>
      <c r="I184" s="182"/>
      <c r="K184" s="182"/>
      <c r="M184" s="18"/>
      <c r="N184" s="68"/>
      <c r="O184" s="18"/>
    </row>
    <row r="185" spans="1:15" ht="15" customHeight="1">
      <c r="A185" s="153"/>
      <c r="I185" s="182"/>
      <c r="K185" s="182"/>
      <c r="M185" s="18"/>
      <c r="N185" s="68"/>
      <c r="O185" s="18"/>
    </row>
    <row r="186" spans="1:15" ht="15" customHeight="1">
      <c r="A186" s="153"/>
      <c r="I186" s="182"/>
      <c r="K186" s="182"/>
      <c r="M186" s="18"/>
      <c r="N186" s="68"/>
      <c r="O186" s="18"/>
    </row>
    <row r="187" spans="1:15" ht="15" customHeight="1">
      <c r="A187" s="153"/>
      <c r="I187" s="182"/>
      <c r="K187" s="182"/>
      <c r="M187" s="18"/>
      <c r="N187" s="68"/>
      <c r="O187" s="18"/>
    </row>
    <row r="188" spans="1:15" ht="15" customHeight="1">
      <c r="A188" s="146" t="s">
        <v>194</v>
      </c>
      <c r="B188" s="62" t="s">
        <v>195</v>
      </c>
      <c r="C188" s="115"/>
      <c r="D188" s="62"/>
      <c r="E188" s="62"/>
      <c r="F188" s="62"/>
      <c r="G188" s="62"/>
      <c r="H188" s="116"/>
      <c r="I188" s="148"/>
      <c r="J188" s="149"/>
      <c r="K188" s="148"/>
      <c r="L188" s="115"/>
      <c r="M188" s="164"/>
      <c r="N188" s="115"/>
      <c r="O188" s="164"/>
    </row>
    <row r="189" spans="1:15" ht="15" customHeight="1">
      <c r="A189" s="109"/>
      <c r="B189" s="109" t="s">
        <v>196</v>
      </c>
      <c r="C189" s="106"/>
      <c r="D189" s="106"/>
      <c r="E189" s="106"/>
      <c r="F189" s="106"/>
      <c r="G189" s="106"/>
      <c r="H189" s="107"/>
      <c r="I189" s="172"/>
      <c r="K189" s="33"/>
      <c r="M189" s="171"/>
      <c r="N189" s="170"/>
      <c r="O189" s="171"/>
    </row>
    <row r="190" spans="1:15" ht="15" customHeight="1">
      <c r="A190" s="109"/>
      <c r="B190" s="109"/>
      <c r="C190" s="106"/>
      <c r="D190" s="106"/>
      <c r="E190" s="106"/>
      <c r="F190" s="106"/>
      <c r="G190" s="106"/>
      <c r="H190" s="107"/>
      <c r="I190" s="172"/>
      <c r="K190" s="33"/>
      <c r="M190" s="171"/>
      <c r="N190" s="170"/>
      <c r="O190" s="171"/>
    </row>
    <row r="191" spans="1:15" ht="15" customHeight="1">
      <c r="A191" s="109"/>
      <c r="B191" s="109"/>
      <c r="C191" s="106"/>
      <c r="D191" s="106"/>
      <c r="E191" s="106"/>
      <c r="F191" s="106"/>
      <c r="G191" s="107" t="s">
        <v>197</v>
      </c>
      <c r="H191" s="107"/>
      <c r="I191" s="107" t="s">
        <v>198</v>
      </c>
      <c r="J191" s="21"/>
      <c r="K191" s="21" t="s">
        <v>64</v>
      </c>
      <c r="M191" s="171"/>
      <c r="N191" s="170"/>
      <c r="O191" s="171"/>
    </row>
    <row r="192" spans="1:15" ht="15" customHeight="1">
      <c r="A192" s="109"/>
      <c r="B192" s="109"/>
      <c r="C192" s="106"/>
      <c r="D192" s="106"/>
      <c r="E192" s="106"/>
      <c r="F192" s="106"/>
      <c r="G192" s="183" t="s">
        <v>12</v>
      </c>
      <c r="H192" s="107"/>
      <c r="I192" s="183" t="s">
        <v>12</v>
      </c>
      <c r="K192" s="183" t="s">
        <v>12</v>
      </c>
      <c r="M192" s="171"/>
      <c r="N192" s="170"/>
      <c r="O192" s="171"/>
    </row>
    <row r="193" spans="1:15" ht="15" customHeight="1">
      <c r="A193" s="109"/>
      <c r="B193" s="109"/>
      <c r="C193" s="106"/>
      <c r="D193" s="106"/>
      <c r="E193" s="106"/>
      <c r="F193" s="106"/>
      <c r="G193" s="172"/>
      <c r="H193" s="107"/>
      <c r="I193" s="172"/>
      <c r="K193" s="172"/>
      <c r="M193" s="171"/>
      <c r="N193" s="170"/>
      <c r="O193" s="171"/>
    </row>
    <row r="194" spans="1:15" ht="15" customHeight="1">
      <c r="A194" s="109"/>
      <c r="B194" s="109" t="s">
        <v>199</v>
      </c>
      <c r="C194" s="106"/>
      <c r="D194" s="106"/>
      <c r="E194" s="106"/>
      <c r="F194" s="106"/>
      <c r="G194" s="172">
        <v>48475</v>
      </c>
      <c r="H194" s="107"/>
      <c r="I194" s="172">
        <v>0</v>
      </c>
      <c r="K194" s="172">
        <f>+G194+I194</f>
        <v>48475</v>
      </c>
      <c r="M194" s="171"/>
      <c r="N194" s="170"/>
      <c r="O194" s="171"/>
    </row>
    <row r="195" spans="1:15" ht="15" customHeight="1">
      <c r="A195" s="109"/>
      <c r="B195" s="109" t="s">
        <v>56</v>
      </c>
      <c r="C195" s="106"/>
      <c r="D195" s="106"/>
      <c r="E195" s="106"/>
      <c r="F195" s="106"/>
      <c r="G195" s="172">
        <v>0</v>
      </c>
      <c r="H195" s="107"/>
      <c r="I195" s="172">
        <v>29317</v>
      </c>
      <c r="K195" s="172">
        <f>+G195+I195</f>
        <v>29317</v>
      </c>
      <c r="M195" s="171"/>
      <c r="N195" s="170"/>
      <c r="O195" s="171"/>
    </row>
    <row r="196" spans="1:15" ht="15" customHeight="1">
      <c r="A196" s="109"/>
      <c r="B196" s="109" t="s">
        <v>200</v>
      </c>
      <c r="C196" s="106"/>
      <c r="D196" s="106"/>
      <c r="E196" s="106"/>
      <c r="F196" s="106"/>
      <c r="G196" s="172">
        <v>2885.54</v>
      </c>
      <c r="H196" s="107"/>
      <c r="I196" s="172">
        <v>0</v>
      </c>
      <c r="K196" s="172">
        <f>+G196+I196</f>
        <v>2885.54</v>
      </c>
      <c r="M196" s="171"/>
      <c r="N196" s="170"/>
      <c r="O196" s="171"/>
    </row>
    <row r="197" spans="1:15" ht="15" customHeight="1">
      <c r="A197" s="109"/>
      <c r="B197" s="109" t="s">
        <v>201</v>
      </c>
      <c r="C197" s="106"/>
      <c r="D197" s="106"/>
      <c r="E197" s="106"/>
      <c r="F197" s="106"/>
      <c r="G197" s="172">
        <v>14373.46</v>
      </c>
      <c r="H197" s="107"/>
      <c r="I197" s="172">
        <v>0</v>
      </c>
      <c r="K197" s="172">
        <f>+G197+I197</f>
        <v>14373.46</v>
      </c>
      <c r="M197" s="171"/>
      <c r="N197" s="170"/>
      <c r="O197" s="171"/>
    </row>
    <row r="198" spans="1:15" ht="15" customHeight="1" thickBot="1">
      <c r="A198" s="109"/>
      <c r="B198" s="109"/>
      <c r="C198" s="106"/>
      <c r="D198" s="106"/>
      <c r="E198" s="106"/>
      <c r="F198" s="106"/>
      <c r="G198" s="184">
        <f>SUM(G194:G197)</f>
        <v>65734</v>
      </c>
      <c r="H198" s="107"/>
      <c r="I198" s="184">
        <f>+I195+I197</f>
        <v>29317</v>
      </c>
      <c r="K198" s="184">
        <f>SUM(K194:K197)</f>
        <v>95051</v>
      </c>
      <c r="M198" s="171"/>
      <c r="N198" s="170"/>
      <c r="O198" s="171"/>
    </row>
    <row r="199" spans="1:15" ht="15" customHeight="1" thickTop="1">
      <c r="A199" s="109"/>
      <c r="B199" s="109"/>
      <c r="C199" s="106"/>
      <c r="D199" s="106"/>
      <c r="E199" s="106"/>
      <c r="F199" s="106"/>
      <c r="G199" s="172"/>
      <c r="H199" s="107"/>
      <c r="I199" s="172"/>
      <c r="K199" s="172"/>
      <c r="M199" s="171"/>
      <c r="N199" s="170"/>
      <c r="O199" s="171"/>
    </row>
    <row r="200" spans="1:15" ht="15" customHeight="1">
      <c r="A200" s="146" t="s">
        <v>202</v>
      </c>
      <c r="B200" s="62" t="s">
        <v>203</v>
      </c>
      <c r="C200" s="115"/>
      <c r="D200" s="62"/>
      <c r="E200" s="62"/>
      <c r="F200" s="62"/>
      <c r="G200" s="62"/>
      <c r="H200" s="116"/>
      <c r="I200" s="148"/>
      <c r="J200" s="149"/>
      <c r="K200" s="148"/>
      <c r="L200" s="115"/>
      <c r="M200" s="164"/>
      <c r="N200" s="115"/>
      <c r="O200" s="164"/>
    </row>
    <row r="201" spans="3:15" ht="15" customHeight="1">
      <c r="C201" s="18"/>
      <c r="M201" s="163"/>
      <c r="O201" s="163"/>
    </row>
    <row r="202" spans="1:15" s="50" customFormat="1" ht="15" customHeight="1">
      <c r="A202" s="134"/>
      <c r="B202" s="134"/>
      <c r="C202" s="134"/>
      <c r="G202" s="70"/>
      <c r="H202" s="49"/>
      <c r="I202" s="173"/>
      <c r="J202" s="173"/>
      <c r="K202" s="173"/>
      <c r="M202" s="135"/>
      <c r="N202" s="185"/>
      <c r="O202" s="135"/>
    </row>
    <row r="203" spans="1:2" ht="15" customHeight="1">
      <c r="A203" s="146" t="s">
        <v>204</v>
      </c>
      <c r="B203" s="62" t="s">
        <v>205</v>
      </c>
    </row>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spans="1:15" ht="15" customHeight="1">
      <c r="A217" s="146" t="s">
        <v>206</v>
      </c>
      <c r="B217" s="62" t="s">
        <v>207</v>
      </c>
      <c r="C217" s="115"/>
      <c r="D217" s="62"/>
      <c r="E217" s="62"/>
      <c r="F217" s="62"/>
      <c r="G217" s="62"/>
      <c r="H217" s="116"/>
      <c r="I217" s="148"/>
      <c r="J217" s="149"/>
      <c r="K217" s="148"/>
      <c r="L217" s="115"/>
      <c r="M217" s="164"/>
      <c r="N217" s="115"/>
      <c r="O217" s="164"/>
    </row>
    <row r="218" spans="3:15" ht="15" customHeight="1">
      <c r="C218" s="18"/>
      <c r="M218" s="163"/>
      <c r="O218" s="163"/>
    </row>
    <row r="219" spans="3:15" ht="15" customHeight="1">
      <c r="C219" s="18"/>
      <c r="M219" s="163"/>
      <c r="O219" s="163"/>
    </row>
    <row r="220" spans="1:15" ht="15" customHeight="1">
      <c r="A220" s="146" t="s">
        <v>208</v>
      </c>
      <c r="B220" s="62" t="s">
        <v>209</v>
      </c>
      <c r="C220" s="115"/>
      <c r="D220" s="62"/>
      <c r="E220" s="62"/>
      <c r="F220" s="62"/>
      <c r="G220" s="62"/>
      <c r="H220" s="116"/>
      <c r="I220" s="148"/>
      <c r="J220" s="149"/>
      <c r="K220" s="148"/>
      <c r="L220" s="115"/>
      <c r="M220" s="164"/>
      <c r="N220" s="115"/>
      <c r="O220" s="164"/>
    </row>
    <row r="221" spans="1:15" ht="15" customHeight="1">
      <c r="A221" s="109"/>
      <c r="B221" s="109"/>
      <c r="C221" s="106"/>
      <c r="D221" s="106"/>
      <c r="E221" s="106"/>
      <c r="F221" s="106"/>
      <c r="I221" s="169" t="str">
        <f>'[1]BS-KLSE'!J11</f>
        <v>31-12-04</v>
      </c>
      <c r="J221" s="154"/>
      <c r="K221" s="155"/>
      <c r="M221" s="171"/>
      <c r="N221" s="170"/>
      <c r="O221" s="171"/>
    </row>
    <row r="222" spans="1:15" ht="15" customHeight="1">
      <c r="A222" s="109"/>
      <c r="B222" s="109"/>
      <c r="C222" s="106"/>
      <c r="D222" s="106"/>
      <c r="E222" s="106"/>
      <c r="F222" s="106"/>
      <c r="I222" s="34" t="s">
        <v>184</v>
      </c>
      <c r="J222" s="34"/>
      <c r="K222" s="20" t="s">
        <v>185</v>
      </c>
      <c r="M222" s="171"/>
      <c r="N222" s="170"/>
      <c r="O222" s="171"/>
    </row>
    <row r="223" spans="1:15" ht="15" customHeight="1">
      <c r="A223" s="109"/>
      <c r="B223" s="109"/>
      <c r="C223" s="106"/>
      <c r="D223" s="106"/>
      <c r="E223" s="106"/>
      <c r="F223" s="106"/>
      <c r="I223" s="34" t="s">
        <v>12</v>
      </c>
      <c r="J223" s="34"/>
      <c r="K223" s="34" t="s">
        <v>12</v>
      </c>
      <c r="M223" s="171"/>
      <c r="N223" s="170"/>
      <c r="O223" s="171"/>
    </row>
    <row r="224" spans="1:15" ht="15" customHeight="1">
      <c r="A224" s="109"/>
      <c r="B224" s="120"/>
      <c r="C224" s="121" t="s">
        <v>210</v>
      </c>
      <c r="D224" s="106"/>
      <c r="E224" s="106"/>
      <c r="F224" s="106"/>
      <c r="G224" s="106"/>
      <c r="H224" s="107"/>
      <c r="I224" s="172"/>
      <c r="K224" s="33"/>
      <c r="M224" s="171"/>
      <c r="N224" s="170"/>
      <c r="O224" s="171"/>
    </row>
    <row r="225" spans="1:15" ht="15" customHeight="1">
      <c r="A225" s="109"/>
      <c r="B225" s="109"/>
      <c r="C225" s="106" t="s">
        <v>75</v>
      </c>
      <c r="D225" s="106"/>
      <c r="E225" s="106"/>
      <c r="F225" s="106"/>
      <c r="G225" s="106"/>
      <c r="H225" s="107"/>
      <c r="I225" s="172">
        <v>-1056</v>
      </c>
      <c r="K225" s="172">
        <v>-609</v>
      </c>
      <c r="M225" s="171"/>
      <c r="N225" s="170"/>
      <c r="O225" s="171"/>
    </row>
    <row r="226" spans="1:15" ht="15" customHeight="1">
      <c r="A226" s="109"/>
      <c r="B226" s="109"/>
      <c r="C226" s="106" t="s">
        <v>211</v>
      </c>
      <c r="D226" s="106"/>
      <c r="E226" s="106"/>
      <c r="F226" s="106"/>
      <c r="G226" s="106"/>
      <c r="H226" s="107"/>
      <c r="I226" s="172">
        <v>196236.0149347826</v>
      </c>
      <c r="K226" s="172">
        <v>195922.00746739132</v>
      </c>
      <c r="M226" s="171"/>
      <c r="N226" s="170"/>
      <c r="O226" s="171"/>
    </row>
    <row r="227" spans="1:15" ht="15" customHeight="1" thickBot="1">
      <c r="A227" s="109"/>
      <c r="B227" s="109"/>
      <c r="C227" s="106" t="s">
        <v>212</v>
      </c>
      <c r="D227" s="106"/>
      <c r="E227" s="106"/>
      <c r="F227" s="106"/>
      <c r="G227" s="106"/>
      <c r="H227" s="107"/>
      <c r="I227" s="186">
        <v>-0.5382523388232454</v>
      </c>
      <c r="K227" s="186">
        <v>-0.3104092020398577</v>
      </c>
      <c r="M227" s="171"/>
      <c r="N227" s="170"/>
      <c r="O227" s="171"/>
    </row>
    <row r="228" spans="1:15" ht="15" customHeight="1">
      <c r="A228" s="109"/>
      <c r="B228" s="109"/>
      <c r="C228" s="106"/>
      <c r="D228" s="106"/>
      <c r="E228" s="106"/>
      <c r="F228" s="106"/>
      <c r="G228" s="106"/>
      <c r="H228" s="107"/>
      <c r="I228" s="172"/>
      <c r="K228" s="33"/>
      <c r="M228" s="171"/>
      <c r="N228" s="170"/>
      <c r="O228" s="171"/>
    </row>
    <row r="229" spans="1:15" ht="15" customHeight="1" hidden="1">
      <c r="A229" s="109"/>
      <c r="B229" s="120" t="s">
        <v>213</v>
      </c>
      <c r="C229" s="121" t="s">
        <v>214</v>
      </c>
      <c r="D229" s="106"/>
      <c r="E229" s="106"/>
      <c r="F229" s="106"/>
      <c r="G229" s="106"/>
      <c r="H229" s="107"/>
      <c r="I229" s="172"/>
      <c r="K229" s="33"/>
      <c r="M229" s="171"/>
      <c r="N229" s="170"/>
      <c r="O229" s="171"/>
    </row>
    <row r="230" spans="1:15" ht="15" customHeight="1" hidden="1">
      <c r="A230" s="109"/>
      <c r="B230" s="187"/>
      <c r="C230" s="188" t="s">
        <v>82</v>
      </c>
      <c r="D230" s="188"/>
      <c r="E230" s="188"/>
      <c r="F230" s="188"/>
      <c r="G230" s="188"/>
      <c r="H230" s="189"/>
      <c r="I230" s="190">
        <f>I225</f>
        <v>-1056</v>
      </c>
      <c r="J230" s="173"/>
      <c r="K230" s="190">
        <f>K225</f>
        <v>-609</v>
      </c>
      <c r="M230" s="171"/>
      <c r="N230" s="170"/>
      <c r="O230" s="171"/>
    </row>
    <row r="231" spans="1:15" ht="15" customHeight="1" hidden="1">
      <c r="A231" s="109"/>
      <c r="B231" s="187"/>
      <c r="C231" s="188"/>
      <c r="D231" s="188"/>
      <c r="E231" s="188"/>
      <c r="F231" s="188"/>
      <c r="G231" s="188"/>
      <c r="H231" s="189"/>
      <c r="I231" s="190"/>
      <c r="J231" s="173"/>
      <c r="K231" s="178"/>
      <c r="M231" s="171"/>
      <c r="N231" s="170"/>
      <c r="O231" s="171"/>
    </row>
    <row r="232" spans="1:15" ht="15" customHeight="1" hidden="1">
      <c r="A232" s="109"/>
      <c r="B232" s="187"/>
      <c r="C232" s="106" t="s">
        <v>211</v>
      </c>
      <c r="D232" s="106"/>
      <c r="E232" s="106"/>
      <c r="F232" s="188"/>
      <c r="G232" s="188"/>
      <c r="H232" s="189"/>
      <c r="I232" s="191">
        <f>I226</f>
        <v>196236.0149347826</v>
      </c>
      <c r="J232" s="173"/>
      <c r="K232" s="192">
        <f>K226</f>
        <v>195922.00746739132</v>
      </c>
      <c r="M232" s="171"/>
      <c r="N232" s="170"/>
      <c r="O232" s="171"/>
    </row>
    <row r="233" spans="1:15" ht="15" customHeight="1" hidden="1">
      <c r="A233" s="109"/>
      <c r="B233" s="187"/>
      <c r="C233" s="188" t="s">
        <v>215</v>
      </c>
      <c r="D233" s="188"/>
      <c r="E233" s="188"/>
      <c r="F233" s="188"/>
      <c r="G233" s="188"/>
      <c r="H233" s="189"/>
      <c r="I233" s="193"/>
      <c r="J233" s="173"/>
      <c r="K233" s="193"/>
      <c r="M233" s="171"/>
      <c r="N233" s="170"/>
      <c r="O233" s="171"/>
    </row>
    <row r="234" spans="1:15" ht="15" customHeight="1" hidden="1">
      <c r="A234" s="109"/>
      <c r="B234" s="187"/>
      <c r="C234" s="188"/>
      <c r="D234" s="188" t="s">
        <v>216</v>
      </c>
      <c r="E234" s="188"/>
      <c r="F234" s="188"/>
      <c r="G234" s="188"/>
      <c r="H234" s="189"/>
      <c r="I234" s="194">
        <f>ROUND('[1]EPS'!D96/1000,0)</f>
        <v>-1219</v>
      </c>
      <c r="J234" s="173"/>
      <c r="K234" s="195">
        <f>I234</f>
        <v>-1219</v>
      </c>
      <c r="M234" s="171"/>
      <c r="N234" s="170"/>
      <c r="O234" s="171"/>
    </row>
    <row r="235" spans="1:15" ht="15" customHeight="1" hidden="1">
      <c r="A235" s="109"/>
      <c r="B235" s="187"/>
      <c r="C235" s="188"/>
      <c r="D235" s="188"/>
      <c r="E235" s="188"/>
      <c r="F235" s="188"/>
      <c r="G235" s="188"/>
      <c r="H235" s="189"/>
      <c r="I235" s="196"/>
      <c r="J235" s="173"/>
      <c r="K235" s="196"/>
      <c r="M235" s="171"/>
      <c r="N235" s="170"/>
      <c r="O235" s="171"/>
    </row>
    <row r="236" spans="1:15" ht="15" customHeight="1" hidden="1">
      <c r="A236" s="109"/>
      <c r="B236" s="187"/>
      <c r="C236" s="188" t="s">
        <v>217</v>
      </c>
      <c r="D236" s="188"/>
      <c r="E236" s="188"/>
      <c r="F236" s="188"/>
      <c r="G236" s="188"/>
      <c r="H236" s="189"/>
      <c r="I236" s="194"/>
      <c r="J236" s="173"/>
      <c r="K236" s="194"/>
      <c r="M236" s="171"/>
      <c r="N236" s="170"/>
      <c r="O236" s="171"/>
    </row>
    <row r="237" spans="1:15" ht="15" customHeight="1" hidden="1">
      <c r="A237" s="109"/>
      <c r="B237" s="187"/>
      <c r="C237" s="188"/>
      <c r="D237" s="188" t="s">
        <v>218</v>
      </c>
      <c r="E237" s="188"/>
      <c r="F237" s="188"/>
      <c r="G237" s="188"/>
      <c r="H237" s="189"/>
      <c r="I237" s="196">
        <f>SUM(I232:I235)</f>
        <v>195017.0149347826</v>
      </c>
      <c r="J237" s="173"/>
      <c r="K237" s="196">
        <f>SUM(K232:K235)</f>
        <v>194703.00746739132</v>
      </c>
      <c r="M237" s="171"/>
      <c r="N237" s="170"/>
      <c r="O237" s="171"/>
    </row>
    <row r="238" spans="1:15" ht="15" customHeight="1" hidden="1">
      <c r="A238" s="109"/>
      <c r="B238" s="187"/>
      <c r="C238" s="188" t="s">
        <v>219</v>
      </c>
      <c r="D238" s="188"/>
      <c r="E238" s="188"/>
      <c r="F238" s="188"/>
      <c r="G238" s="188"/>
      <c r="H238" s="189"/>
      <c r="I238" s="197">
        <f>I230/I237*100</f>
        <v>-0.5414912131401183</v>
      </c>
      <c r="J238" s="173"/>
      <c r="K238" s="197" t="e">
        <f>#REF!/K237*100</f>
        <v>#REF!</v>
      </c>
      <c r="M238" s="171"/>
      <c r="N238" s="170"/>
      <c r="O238" s="171"/>
    </row>
    <row r="239" spans="1:15" ht="15" customHeight="1">
      <c r="A239" s="146" t="s">
        <v>220</v>
      </c>
      <c r="B239" s="62" t="s">
        <v>221</v>
      </c>
      <c r="C239" s="188"/>
      <c r="D239" s="188"/>
      <c r="E239" s="188"/>
      <c r="F239" s="188"/>
      <c r="G239" s="188"/>
      <c r="H239" s="189"/>
      <c r="I239" s="198"/>
      <c r="J239" s="173"/>
      <c r="K239" s="198"/>
      <c r="M239" s="171"/>
      <c r="N239" s="170"/>
      <c r="O239" s="171"/>
    </row>
    <row r="240" spans="1:15" ht="15" customHeight="1">
      <c r="A240" s="18"/>
      <c r="C240" s="18"/>
      <c r="M240" s="163"/>
      <c r="O240" s="163"/>
    </row>
    <row r="241" spans="3:15" ht="15">
      <c r="C241" s="18"/>
      <c r="M241" s="163"/>
      <c r="O241" s="163"/>
    </row>
    <row r="242" spans="3:15" ht="15" customHeight="1">
      <c r="C242" s="18"/>
      <c r="M242" s="163"/>
      <c r="O242" s="163"/>
    </row>
    <row r="243" spans="2:15" ht="15" customHeight="1">
      <c r="B243" s="62"/>
      <c r="C243" s="18"/>
      <c r="M243" s="163"/>
      <c r="O243" s="163"/>
    </row>
    <row r="244" spans="3:15" ht="15" customHeight="1">
      <c r="C244" s="18"/>
      <c r="M244" s="163"/>
      <c r="O244" s="163"/>
    </row>
    <row r="245" spans="3:15" ht="15" customHeight="1">
      <c r="C245" s="18"/>
      <c r="M245" s="163"/>
      <c r="O245" s="163"/>
    </row>
    <row r="246" spans="1:14" ht="15" customHeight="1">
      <c r="A246" s="19" t="s">
        <v>222</v>
      </c>
      <c r="N246" s="199" t="s">
        <v>223</v>
      </c>
    </row>
    <row r="247" spans="1:14" ht="15" customHeight="1">
      <c r="A247" s="153" t="s">
        <v>224</v>
      </c>
      <c r="N247" s="200" t="s">
        <v>225</v>
      </c>
    </row>
    <row r="248" spans="13:14" ht="15" customHeight="1">
      <c r="M248" s="200" t="s">
        <v>226</v>
      </c>
      <c r="N248" s="200"/>
    </row>
    <row r="249" spans="13:14" ht="15" customHeight="1">
      <c r="M249" s="200"/>
      <c r="N249" s="200"/>
    </row>
  </sheetData>
  <printOptions/>
  <pageMargins left="0.25" right="0.27" top="0.25" bottom="0.22" header="0.2" footer="0.17"/>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2005-02-25T07:07:05Z</cp:lastPrinted>
  <dcterms:created xsi:type="dcterms:W3CDTF">2005-02-25T06:40:13Z</dcterms:created>
  <dcterms:modified xsi:type="dcterms:W3CDTF">2005-02-25T07:22:39Z</dcterms:modified>
  <cp:category/>
  <cp:version/>
  <cp:contentType/>
  <cp:contentStatus/>
</cp:coreProperties>
</file>